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mc:AlternateContent xmlns:mc="http://schemas.openxmlformats.org/markup-compatibility/2006">
    <mc:Choice Requires="x15">
      <x15ac:absPath xmlns:x15ac="http://schemas.microsoft.com/office/spreadsheetml/2010/11/ac" url="\\Vos300\企画広報__共通\高専連携係\作業用\令和8年度\オープンハウス【保存期間5年】\05.案内（各高専）\"/>
    </mc:Choice>
  </mc:AlternateContent>
  <xr:revisionPtr revIDLastSave="0" documentId="13_ncr:1_{965845B1-D4E2-4D83-BEDD-CFD4411598E5}" xr6:coauthVersionLast="47" xr6:coauthVersionMax="47" xr10:uidLastSave="{00000000-0000-0000-0000-000000000000}"/>
  <bookViews>
    <workbookView xWindow="-120" yWindow="-120" windowWidth="29040" windowHeight="15720" xr2:uid="{00000000-000D-0000-FFFF-FFFF00000000}"/>
  </bookViews>
  <sheets>
    <sheet name="入力用シート" sheetId="1" r:id="rId1"/>
    <sheet name="記入注意点" sheetId="14" r:id="rId2"/>
    <sheet name="DB" sheetId="12" r:id="rId3"/>
    <sheet name="（非表示）マスタ" sheetId="15" state="hidden" r:id="rId4"/>
    <sheet name="（非表示）高専data" sheetId="3" state="hidden" r:id="rId5"/>
  </sheets>
  <definedNames>
    <definedName name="_xlnm._FilterDatabase" localSheetId="3" hidden="1">'（非表示）マスタ'!$A$1:$AA$135</definedName>
    <definedName name="①">#REF!</definedName>
    <definedName name="②">#REF!</definedName>
    <definedName name="③">#REF!</definedName>
    <definedName name="④">#REF!</definedName>
    <definedName name="⑤">#REF!</definedName>
    <definedName name="⑥">#REF!</definedName>
    <definedName name="⑦">#REF!</definedName>
    <definedName name="_xlnm.Print_Area" localSheetId="3">'（非表示）マスタ'!$A$1:$Z$81</definedName>
    <definedName name="_xlnm.Print_Area" localSheetId="4">'（非表示）高専data'!$A$1:$C$63</definedName>
    <definedName name="_xlnm.Print_Area" localSheetId="1">記入注意点!$A$1:$AJ$13</definedName>
    <definedName name="_xlnm.Print_Area" localSheetId="0">入力用シート!$B$1:$AK$51</definedName>
    <definedName name="_xlnm.Print_Titles" localSheetId="3">'（非表示）マスタ'!$1:$1</definedName>
    <definedName name="_xlnm.Print_Titles" localSheetId="4">'（非表示）高専data'!#REF!</definedName>
    <definedName name="テーマNo." localSheetId="3">#REF!</definedName>
    <definedName name="テーマNo.">#REF!</definedName>
    <definedName name="フロンティア" localSheetId="3">#REF!</definedName>
    <definedName name="フロンティア">#REF!</definedName>
    <definedName name="希望無" localSheetId="3">#REF!</definedName>
    <definedName name="希望無">#REF!</definedName>
    <definedName name="希望有">#REF!</definedName>
    <definedName name="専攻科">#REF!</definedName>
    <definedName name="専攻科生の為対象外">#REF!</definedName>
    <definedName name="通常">#REF!</definedName>
    <definedName name="本科">#REF!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A34" i="1" l="1"/>
  <c r="V2" i="12"/>
  <c r="AA30" i="1"/>
  <c r="Q2" i="12"/>
  <c r="AA26" i="1"/>
  <c r="L2" i="12"/>
  <c r="I2" i="12"/>
  <c r="F35" i="1"/>
  <c r="AF34" i="1"/>
  <c r="S34" i="1"/>
  <c r="M34" i="1"/>
  <c r="F31" i="1"/>
  <c r="AF30" i="1"/>
  <c r="S30" i="1"/>
  <c r="M30" i="1"/>
  <c r="F27" i="1"/>
  <c r="AF26" i="1"/>
  <c r="S26" i="1"/>
  <c r="M26" i="1"/>
  <c r="AL36" i="1"/>
  <c r="AL32" i="1"/>
  <c r="AL28" i="1"/>
  <c r="A135" i="15"/>
  <c r="A134" i="15"/>
  <c r="A133" i="15"/>
  <c r="A132" i="15"/>
  <c r="A131" i="15"/>
  <c r="A130" i="15"/>
  <c r="A129" i="15"/>
  <c r="A128" i="15"/>
  <c r="A127" i="15"/>
  <c r="A126" i="15"/>
  <c r="A125" i="15"/>
  <c r="A124" i="15"/>
  <c r="A123" i="15"/>
  <c r="A122" i="15"/>
  <c r="A121" i="15"/>
  <c r="A120" i="15"/>
  <c r="A119" i="15"/>
  <c r="A118" i="15"/>
  <c r="A117" i="15"/>
  <c r="A116" i="15"/>
  <c r="A115" i="15"/>
  <c r="A114" i="15"/>
  <c r="A113" i="15"/>
  <c r="A112" i="15"/>
  <c r="A111" i="15"/>
  <c r="A110" i="15"/>
  <c r="A109" i="15"/>
  <c r="A108" i="15"/>
  <c r="A107" i="15"/>
  <c r="A106" i="15"/>
  <c r="A105" i="15"/>
  <c r="A104" i="15"/>
  <c r="A103" i="15"/>
  <c r="A102" i="15"/>
  <c r="A101" i="15"/>
  <c r="A100" i="15"/>
  <c r="A99" i="15"/>
  <c r="A98" i="15"/>
  <c r="A97" i="15"/>
  <c r="A96" i="15"/>
  <c r="A95" i="15"/>
  <c r="A94" i="15"/>
  <c r="A93" i="15"/>
  <c r="A92" i="15"/>
  <c r="A91" i="15"/>
  <c r="A90" i="15"/>
  <c r="A89" i="15"/>
  <c r="A88" i="15"/>
  <c r="A87" i="15"/>
  <c r="A86" i="15"/>
  <c r="A85" i="15"/>
  <c r="A84" i="15"/>
  <c r="A83" i="15"/>
  <c r="A82" i="15"/>
  <c r="A81" i="15"/>
  <c r="A80" i="15"/>
  <c r="A79" i="15"/>
  <c r="A78" i="15"/>
  <c r="A77" i="15"/>
  <c r="A76" i="15"/>
  <c r="A75" i="15"/>
  <c r="A74" i="15"/>
  <c r="AL22" i="1"/>
  <c r="AL30" i="1"/>
  <c r="AL34" i="1"/>
  <c r="AL2" i="12"/>
  <c r="AK2" i="12"/>
  <c r="AJ2" i="12"/>
  <c r="K2" i="12"/>
  <c r="AL20" i="1"/>
  <c r="AI2" i="12"/>
  <c r="AH2" i="12"/>
  <c r="AG2" i="12"/>
  <c r="AF2" i="12"/>
  <c r="AE2" i="12"/>
  <c r="AD2" i="12"/>
  <c r="AC2" i="12"/>
  <c r="AB2" i="12"/>
  <c r="Z2" i="12"/>
  <c r="Y2" i="12"/>
  <c r="X2" i="12"/>
  <c r="U2" i="12"/>
  <c r="S2" i="12"/>
  <c r="O2" i="12"/>
  <c r="M2" i="12"/>
  <c r="J2" i="12"/>
  <c r="G2" i="12"/>
  <c r="F2" i="12"/>
  <c r="E2" i="12"/>
  <c r="D2" i="12"/>
  <c r="C2" i="12"/>
  <c r="B2" i="12"/>
  <c r="C2" i="3"/>
  <c r="C3" i="3"/>
  <c r="C4" i="3"/>
  <c r="C5" i="3"/>
  <c r="C6" i="3"/>
  <c r="C7" i="3"/>
  <c r="C8" i="3"/>
  <c r="C9" i="3"/>
  <c r="C10" i="3"/>
  <c r="C11" i="3"/>
  <c r="C12" i="3"/>
  <c r="C13" i="3"/>
  <c r="C14"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1" i="3"/>
  <c r="A2" i="3"/>
  <c r="A3" i="3"/>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1" i="3"/>
  <c r="AL26" i="1"/>
  <c r="AF9" i="1" a="1"/>
  <c r="AF9" i="1"/>
  <c r="H2" i="12"/>
  <c r="AB9" i="1" a="1"/>
  <c r="AB9" i="1"/>
  <c r="P2" i="12"/>
  <c r="T2"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<sst xmlns="http://schemas.openxmlformats.org/spreadsheetml/2006/main" count="1795" uniqueCount="667">
  <si>
    <t>〈記入注意点〉</t>
    <rPh sb="1" eb="3">
      <t>キニュウ</t>
    </rPh>
    <rPh sb="3" eb="6">
      <t>チュウイテン</t>
    </rPh>
    <phoneticPr fontId="3"/>
  </si>
  <si>
    <t>学年・学科</t>
    <rPh sb="0" eb="2">
      <t>ガクネン</t>
    </rPh>
    <rPh sb="3" eb="5">
      <t>ガッカ</t>
    </rPh>
    <phoneticPr fontId="3"/>
  </si>
  <si>
    <t>現住所等</t>
    <rPh sb="0" eb="4">
      <t>ゲンジュウショトウ</t>
    </rPh>
    <phoneticPr fontId="3"/>
  </si>
  <si>
    <t>家族の
連絡先
（緊急連絡先）</t>
    <rPh sb="0" eb="2">
      <t>カゾク</t>
    </rPh>
    <rPh sb="4" eb="7">
      <t>レンラクサキ</t>
    </rPh>
    <rPh sb="9" eb="11">
      <t>キンキュウ</t>
    </rPh>
    <rPh sb="11" eb="14">
      <t>レンラクサキ</t>
    </rPh>
    <phoneticPr fontId="3"/>
  </si>
  <si>
    <t>函館工業高等専門学校</t>
  </si>
  <si>
    <t>苫小牧工業高等専門学校</t>
  </si>
  <si>
    <t>釧路工業高等専門学校</t>
  </si>
  <si>
    <t>旭川工業高等専門学校</t>
  </si>
  <si>
    <t>八戸工業高等専門学校</t>
  </si>
  <si>
    <t>一関工業高等専門学校</t>
  </si>
  <si>
    <t>仙台高等専門学校広瀬キャンパス</t>
    <rPh sb="0" eb="2">
      <t>センダイ</t>
    </rPh>
    <rPh sb="2" eb="4">
      <t>コウトウ</t>
    </rPh>
    <rPh sb="4" eb="6">
      <t>センモン</t>
    </rPh>
    <rPh sb="6" eb="8">
      <t>ガッコウ</t>
    </rPh>
    <rPh sb="8" eb="10">
      <t>ヒロセ</t>
    </rPh>
    <phoneticPr fontId="9"/>
  </si>
  <si>
    <t>仙台高等専門学校名取キャンパス</t>
    <rPh sb="0" eb="2">
      <t>センダイ</t>
    </rPh>
    <rPh sb="2" eb="4">
      <t>コウトウ</t>
    </rPh>
    <rPh sb="4" eb="6">
      <t>センモン</t>
    </rPh>
    <rPh sb="6" eb="8">
      <t>ガッコウ</t>
    </rPh>
    <rPh sb="8" eb="10">
      <t>ナトリ</t>
    </rPh>
    <phoneticPr fontId="9"/>
  </si>
  <si>
    <t>秋田工業高等専門学校</t>
  </si>
  <si>
    <t>鶴岡工業高等専門学校</t>
  </si>
  <si>
    <t>福島工業高等専門学校</t>
  </si>
  <si>
    <t>茨城工業高等専門学校</t>
  </si>
  <si>
    <t>小山工業高等専門学校</t>
  </si>
  <si>
    <t>群馬工業高等専門学校</t>
  </si>
  <si>
    <t>木更津工業高等専門学校</t>
  </si>
  <si>
    <t>東京工業高等専門学校</t>
  </si>
  <si>
    <t>長岡工業高等専門学校</t>
  </si>
  <si>
    <t>富山高等専門学校本郷キャンパス</t>
    <rPh sb="0" eb="2">
      <t>トヤマ</t>
    </rPh>
    <rPh sb="2" eb="4">
      <t>コウトウ</t>
    </rPh>
    <rPh sb="4" eb="6">
      <t>センモン</t>
    </rPh>
    <rPh sb="6" eb="8">
      <t>ガッコウ</t>
    </rPh>
    <rPh sb="8" eb="10">
      <t>ホンゴウ</t>
    </rPh>
    <phoneticPr fontId="9"/>
  </si>
  <si>
    <t>富山高等専門学校射水キャンパス</t>
    <rPh sb="0" eb="2">
      <t>トヤマ</t>
    </rPh>
    <rPh sb="2" eb="4">
      <t>コウトウ</t>
    </rPh>
    <rPh sb="4" eb="6">
      <t>センモン</t>
    </rPh>
    <rPh sb="6" eb="8">
      <t>ガッコウ</t>
    </rPh>
    <rPh sb="8" eb="10">
      <t>イミズ</t>
    </rPh>
    <phoneticPr fontId="9"/>
  </si>
  <si>
    <t>石川工業高等専門学校</t>
  </si>
  <si>
    <t>福井工業高等専門学校</t>
  </si>
  <si>
    <t>長野工業高等専門学校</t>
  </si>
  <si>
    <t>岐阜工業高等専門学校</t>
  </si>
  <si>
    <t>沼津工業高等専門学校</t>
  </si>
  <si>
    <t>豊田工業高等専門学校</t>
  </si>
  <si>
    <t>鳥羽商船高等専門学校</t>
  </si>
  <si>
    <t>鈴鹿工業高等専門学校</t>
  </si>
  <si>
    <t>舞鶴工業高等専門学校</t>
  </si>
  <si>
    <t>明石工業高等専門学校</t>
  </si>
  <si>
    <t>奈良工業高等専門学校</t>
  </si>
  <si>
    <t>和歌山工業高等専門学校</t>
  </si>
  <si>
    <t>米子工業高等専門学校</t>
  </si>
  <si>
    <t>松江工業高等専門学校</t>
  </si>
  <si>
    <t>津山工業高等専門学校</t>
  </si>
  <si>
    <t>広島商船高等専門学校</t>
  </si>
  <si>
    <t>呉工業高等専門学校</t>
  </si>
  <si>
    <t>徳山工業高等専門学校</t>
  </si>
  <si>
    <t>宇部工業高等専門学校</t>
  </si>
  <si>
    <t>大島商船高等専門学校</t>
  </si>
  <si>
    <t>阿南工業高等専門学校</t>
  </si>
  <si>
    <t>香川高等専門学校高松キャンパス</t>
    <rPh sb="0" eb="2">
      <t>カガワ</t>
    </rPh>
    <rPh sb="2" eb="4">
      <t>コウトウ</t>
    </rPh>
    <rPh sb="4" eb="6">
      <t>センモン</t>
    </rPh>
    <rPh sb="6" eb="8">
      <t>ガッコウ</t>
    </rPh>
    <rPh sb="8" eb="10">
      <t>タカマツ</t>
    </rPh>
    <phoneticPr fontId="9"/>
  </si>
  <si>
    <t>香川高等専門学校詫間キャンパス</t>
    <rPh sb="0" eb="2">
      <t>カガワ</t>
    </rPh>
    <rPh sb="2" eb="4">
      <t>コウトウ</t>
    </rPh>
    <rPh sb="4" eb="6">
      <t>センモン</t>
    </rPh>
    <rPh sb="6" eb="8">
      <t>ガッコウ</t>
    </rPh>
    <rPh sb="8" eb="10">
      <t>タクマ</t>
    </rPh>
    <phoneticPr fontId="9"/>
  </si>
  <si>
    <t>新居浜工業高等専門学校</t>
  </si>
  <si>
    <t>弓削商船高等専門学校</t>
  </si>
  <si>
    <t>高知工業高等専門学校</t>
  </si>
  <si>
    <t>久留米工業高等専門学校</t>
    <rPh sb="3" eb="5">
      <t>コウギョウ</t>
    </rPh>
    <phoneticPr fontId="10"/>
  </si>
  <si>
    <t>有明工業高等専門学校</t>
  </si>
  <si>
    <t>北九州工業高等専門学校</t>
  </si>
  <si>
    <t>佐世保工業高等専門学校</t>
  </si>
  <si>
    <t>熊本高等専門学校八代キャンパス</t>
  </si>
  <si>
    <t>熊本高等専門学校熊本キャンパス</t>
    <rPh sb="8" eb="10">
      <t>クマモト</t>
    </rPh>
    <phoneticPr fontId="9"/>
  </si>
  <si>
    <t>大分工業高等専門学校</t>
  </si>
  <si>
    <t>都城工業高等専門学校</t>
  </si>
  <si>
    <t>鹿児島工業高等専門学校</t>
  </si>
  <si>
    <t>沖縄工業高等専門学校</t>
  </si>
  <si>
    <t>近畿大学工業高等専門学校</t>
  </si>
  <si>
    <t>大阪公立大学工業高等専門学校</t>
    <rPh sb="2" eb="3">
      <t>コウ</t>
    </rPh>
    <rPh sb="6" eb="8">
      <t>コウギョウ</t>
    </rPh>
    <rPh sb="9" eb="10">
      <t>トウ</t>
    </rPh>
    <rPh sb="10" eb="12">
      <t>センモン</t>
    </rPh>
    <rPh sb="12" eb="14">
      <t>ガッコウ</t>
    </rPh>
    <phoneticPr fontId="9"/>
  </si>
  <si>
    <t>国際高等専門学校</t>
    <rPh sb="0" eb="2">
      <t>コクサイ</t>
    </rPh>
    <rPh sb="2" eb="4">
      <t>コウトウ</t>
    </rPh>
    <rPh sb="4" eb="6">
      <t>センモン</t>
    </rPh>
    <rPh sb="6" eb="8">
      <t>ガッコウ</t>
    </rPh>
    <phoneticPr fontId="9"/>
  </si>
  <si>
    <t>神戸市立工業高等専門学校</t>
    <rPh sb="0" eb="2">
      <t>コウベ</t>
    </rPh>
    <rPh sb="2" eb="4">
      <t>シリツ</t>
    </rPh>
    <rPh sb="4" eb="6">
      <t>コウギョウ</t>
    </rPh>
    <rPh sb="6" eb="8">
      <t>コウトウ</t>
    </rPh>
    <rPh sb="8" eb="10">
      <t>センモン</t>
    </rPh>
    <rPh sb="10" eb="12">
      <t>ガッコウ</t>
    </rPh>
    <phoneticPr fontId="9"/>
  </si>
  <si>
    <t>サレジオ工業高等専門学校</t>
    <rPh sb="4" eb="6">
      <t>コウギョウ</t>
    </rPh>
    <rPh sb="6" eb="8">
      <t>コウトウ</t>
    </rPh>
    <rPh sb="8" eb="10">
      <t>センモン</t>
    </rPh>
    <rPh sb="10" eb="12">
      <t>ガッコウ</t>
    </rPh>
    <phoneticPr fontId="9"/>
  </si>
  <si>
    <t>第</t>
    <rPh sb="0" eb="1">
      <t>ダイ</t>
    </rPh>
    <phoneticPr fontId="3"/>
  </si>
  <si>
    <t>学年</t>
    <rPh sb="0" eb="2">
      <t>ガクネン</t>
    </rPh>
    <phoneticPr fontId="3"/>
  </si>
  <si>
    <t>性別</t>
    <rPh sb="0" eb="2">
      <t>セイベツ</t>
    </rPh>
    <phoneticPr fontId="3"/>
  </si>
  <si>
    <t>〒</t>
    <phoneticPr fontId="3"/>
  </si>
  <si>
    <t>－</t>
    <phoneticPr fontId="3"/>
  </si>
  <si>
    <t>E-mail</t>
    <phoneticPr fontId="3"/>
  </si>
  <si>
    <t>TEL</t>
    <phoneticPr fontId="3"/>
  </si>
  <si>
    <t>（連絡用携帯電話等）</t>
    <rPh sb="1" eb="4">
      <t>レンラクヨウ</t>
    </rPh>
    <rPh sb="4" eb="8">
      <t>ケイタイデンワ</t>
    </rPh>
    <rPh sb="8" eb="9">
      <t>トウ</t>
    </rPh>
    <phoneticPr fontId="3"/>
  </si>
  <si>
    <t>研修テーマ</t>
    <rPh sb="0" eb="2">
      <t>ケンシュウ</t>
    </rPh>
    <phoneticPr fontId="3"/>
  </si>
  <si>
    <t>技術革新フロンティアコースの希望</t>
    <rPh sb="0" eb="2">
      <t>ギジュツ</t>
    </rPh>
    <rPh sb="2" eb="4">
      <t>カクシン</t>
    </rPh>
    <rPh sb="14" eb="16">
      <t>キボウ</t>
    </rPh>
    <phoneticPr fontId="3"/>
  </si>
  <si>
    <t>第１希望　研修テーマNo.</t>
    <rPh sb="0" eb="1">
      <t>ダイ</t>
    </rPh>
    <rPh sb="2" eb="4">
      <t>キボウ</t>
    </rPh>
    <rPh sb="5" eb="7">
      <t>ケンシュウ</t>
    </rPh>
    <phoneticPr fontId="3"/>
  </si>
  <si>
    <t>希望研修期間</t>
    <rPh sb="0" eb="2">
      <t>キボウ</t>
    </rPh>
    <rPh sb="2" eb="4">
      <t>ケンシュウ</t>
    </rPh>
    <rPh sb="4" eb="6">
      <t>キカン</t>
    </rPh>
    <phoneticPr fontId="3"/>
  </si>
  <si>
    <t>研修テーマを
選択した理由</t>
    <rPh sb="0" eb="2">
      <t>ケンシュウ</t>
    </rPh>
    <rPh sb="7" eb="9">
      <t>センタク</t>
    </rPh>
    <rPh sb="11" eb="13">
      <t>リユウ</t>
    </rPh>
    <phoneticPr fontId="3"/>
  </si>
  <si>
    <t>第２希望　研修テーマNo.</t>
    <rPh sb="0" eb="1">
      <t>ダイ</t>
    </rPh>
    <rPh sb="2" eb="4">
      <t>キボウ</t>
    </rPh>
    <rPh sb="5" eb="7">
      <t>ケンシュウ</t>
    </rPh>
    <phoneticPr fontId="3"/>
  </si>
  <si>
    <t>第３希望　研修テーマNo.</t>
    <rPh sb="0" eb="1">
      <t>ダイ</t>
    </rPh>
    <rPh sb="2" eb="4">
      <t>キボウ</t>
    </rPh>
    <rPh sb="5" eb="7">
      <t>ケンシュウ</t>
    </rPh>
    <phoneticPr fontId="3"/>
  </si>
  <si>
    <t>実施形態</t>
    <rPh sb="0" eb="2">
      <t>ジッシ</t>
    </rPh>
    <rPh sb="2" eb="4">
      <t>ケイタイ</t>
    </rPh>
    <phoneticPr fontId="3"/>
  </si>
  <si>
    <t>指定ホテル利用の有無</t>
    <rPh sb="0" eb="2">
      <t>シテイ</t>
    </rPh>
    <rPh sb="5" eb="7">
      <t>リヨウ</t>
    </rPh>
    <rPh sb="8" eb="10">
      <t>ウム</t>
    </rPh>
    <phoneticPr fontId="3"/>
  </si>
  <si>
    <t>指定ホテルへの個人情報提供の可否※</t>
    <rPh sb="0" eb="2">
      <t>シテイ</t>
    </rPh>
    <rPh sb="7" eb="11">
      <t>コジンジョウホウ</t>
    </rPh>
    <rPh sb="11" eb="13">
      <t>テイキョウ</t>
    </rPh>
    <rPh sb="14" eb="16">
      <t>カヒ</t>
    </rPh>
    <phoneticPr fontId="3"/>
  </si>
  <si>
    <t>⇒</t>
    <phoneticPr fontId="3"/>
  </si>
  <si>
    <t>選択して下さい</t>
    <rPh sb="0" eb="2">
      <t>センタク</t>
    </rPh>
    <rPh sb="4" eb="5">
      <t>クダ</t>
    </rPh>
    <phoneticPr fontId="4"/>
  </si>
  <si>
    <t>直接入力して下さい</t>
    <rPh sb="0" eb="2">
      <t>チョクセツ</t>
    </rPh>
    <rPh sb="2" eb="4">
      <t>ニュウリョク</t>
    </rPh>
    <rPh sb="6" eb="7">
      <t>シタ</t>
    </rPh>
    <phoneticPr fontId="4"/>
  </si>
  <si>
    <t>日</t>
    <rPh sb="0" eb="1">
      <t>ニチ</t>
    </rPh>
    <phoneticPr fontId="3"/>
  </si>
  <si>
    <t>月</t>
    <rPh sb="0" eb="1">
      <t>ガツ</t>
    </rPh>
    <phoneticPr fontId="3"/>
  </si>
  <si>
    <t>オンライン</t>
  </si>
  <si>
    <t>高　専　名</t>
    <rPh sb="0" eb="1">
      <t>コウ</t>
    </rPh>
    <rPh sb="2" eb="3">
      <t>セン</t>
    </rPh>
    <rPh sb="4" eb="5">
      <t>ナ</t>
    </rPh>
    <phoneticPr fontId="3"/>
  </si>
  <si>
    <t>フリガナ</t>
  </si>
  <si>
    <t>メールアドレス</t>
  </si>
  <si>
    <t>申込順</t>
    <rPh sb="0" eb="2">
      <t>モウシコミ</t>
    </rPh>
    <rPh sb="2" eb="3">
      <t>ジュン</t>
    </rPh>
    <phoneticPr fontId="14"/>
  </si>
  <si>
    <t>高専№</t>
    <rPh sb="0" eb="2">
      <t>コウセン</t>
    </rPh>
    <phoneticPr fontId="14"/>
  </si>
  <si>
    <t>所属高専</t>
    <rPh sb="0" eb="2">
      <t>ショゾク</t>
    </rPh>
    <phoneticPr fontId="14"/>
  </si>
  <si>
    <t>氏名</t>
    <rPh sb="0" eb="2">
      <t>シメイ</t>
    </rPh>
    <phoneticPr fontId="14"/>
  </si>
  <si>
    <t>性別</t>
    <rPh sb="0" eb="2">
      <t>セイベツ</t>
    </rPh>
    <phoneticPr fontId="14"/>
  </si>
  <si>
    <t>学科</t>
    <rPh sb="0" eb="2">
      <t>ガッカ</t>
    </rPh>
    <phoneticPr fontId="14"/>
  </si>
  <si>
    <t>学年</t>
    <rPh sb="0" eb="2">
      <t>ガクネン</t>
    </rPh>
    <phoneticPr fontId="14"/>
  </si>
  <si>
    <t>1分野</t>
    <rPh sb="1" eb="3">
      <t>ブンヤ</t>
    </rPh>
    <phoneticPr fontId="12"/>
  </si>
  <si>
    <t>第1希望
テーマ№</t>
    <rPh sb="0" eb="1">
      <t>ダイ</t>
    </rPh>
    <rPh sb="2" eb="4">
      <t>キボウ</t>
    </rPh>
    <phoneticPr fontId="14"/>
  </si>
  <si>
    <t>1可否</t>
  </si>
  <si>
    <t>1日程</t>
    <rPh sb="1" eb="3">
      <t>ニッテイ</t>
    </rPh>
    <phoneticPr fontId="14"/>
  </si>
  <si>
    <t>2分野</t>
    <rPh sb="1" eb="3">
      <t>ブンヤ</t>
    </rPh>
    <phoneticPr fontId="12"/>
  </si>
  <si>
    <t>第2希望テーマ№</t>
    <rPh sb="0" eb="1">
      <t>ダイ</t>
    </rPh>
    <rPh sb="2" eb="4">
      <t>キボウ</t>
    </rPh>
    <phoneticPr fontId="14"/>
  </si>
  <si>
    <t>2可否</t>
  </si>
  <si>
    <t>2日程</t>
    <rPh sb="1" eb="3">
      <t>ニッテイ</t>
    </rPh>
    <phoneticPr fontId="14"/>
  </si>
  <si>
    <t>3分野</t>
    <rPh sb="1" eb="3">
      <t>ブンヤ</t>
    </rPh>
    <phoneticPr fontId="12"/>
  </si>
  <si>
    <t>第3希望テーマ№</t>
    <rPh sb="0" eb="1">
      <t>ダイ</t>
    </rPh>
    <rPh sb="2" eb="4">
      <t>キボウ</t>
    </rPh>
    <phoneticPr fontId="14"/>
  </si>
  <si>
    <t>3可否</t>
  </si>
  <si>
    <t>3日程</t>
    <rPh sb="1" eb="3">
      <t>ニッテイ</t>
    </rPh>
    <phoneticPr fontId="14"/>
  </si>
  <si>
    <t>フロンティアコース希望</t>
    <rPh sb="9" eb="11">
      <t>キボウ</t>
    </rPh>
    <phoneticPr fontId="12"/>
  </si>
  <si>
    <t>備考</t>
    <rPh sb="0" eb="2">
      <t>ビコウ</t>
    </rPh>
    <phoneticPr fontId="12"/>
  </si>
  <si>
    <t>ホテル利用</t>
    <rPh sb="3" eb="5">
      <t>リヨウ</t>
    </rPh>
    <phoneticPr fontId="12"/>
  </si>
  <si>
    <t>個人情報提供</t>
    <rPh sb="0" eb="2">
      <t>コジン</t>
    </rPh>
    <rPh sb="2" eb="4">
      <t>ジョウホウ</t>
    </rPh>
    <rPh sb="4" eb="6">
      <t>テイキョウ</t>
    </rPh>
    <phoneticPr fontId="12"/>
  </si>
  <si>
    <t>現住所
〒</t>
  </si>
  <si>
    <t>現住所</t>
    <rPh sb="0" eb="3">
      <t>ゲンジュウショ</t>
    </rPh>
    <phoneticPr fontId="12"/>
  </si>
  <si>
    <t>現住所
電話番号</t>
    <rPh sb="0" eb="3">
      <t>ゲンジュウショ</t>
    </rPh>
    <rPh sb="4" eb="6">
      <t>デンワ</t>
    </rPh>
    <rPh sb="6" eb="8">
      <t>バンゴウ</t>
    </rPh>
    <phoneticPr fontId="12"/>
  </si>
  <si>
    <t>家族住所〒</t>
    <rPh sb="0" eb="2">
      <t>カゾク</t>
    </rPh>
    <phoneticPr fontId="12"/>
  </si>
  <si>
    <t>家族
電話番号</t>
    <rPh sb="0" eb="2">
      <t>カゾク</t>
    </rPh>
    <rPh sb="3" eb="5">
      <t>デンワ</t>
    </rPh>
    <rPh sb="5" eb="7">
      <t>バンゴウ</t>
    </rPh>
    <phoneticPr fontId="12"/>
  </si>
  <si>
    <t>高専事務所属</t>
    <rPh sb="0" eb="2">
      <t>コウセン</t>
    </rPh>
    <rPh sb="2" eb="4">
      <t>ジム</t>
    </rPh>
    <rPh sb="4" eb="6">
      <t>ショゾク</t>
    </rPh>
    <phoneticPr fontId="12"/>
  </si>
  <si>
    <t>事務担当者氏名</t>
    <rPh sb="0" eb="2">
      <t>ジム</t>
    </rPh>
    <rPh sb="2" eb="5">
      <t>タントウシャ</t>
    </rPh>
    <rPh sb="5" eb="7">
      <t>シメイ</t>
    </rPh>
    <phoneticPr fontId="12"/>
  </si>
  <si>
    <t>事務担当者email</t>
    <rPh sb="0" eb="2">
      <t>ジム</t>
    </rPh>
    <rPh sb="2" eb="5">
      <t>タントウシャ</t>
    </rPh>
    <phoneticPr fontId="12"/>
  </si>
  <si>
    <t>※このシートに記入した情報は、受入教員にも共有いたしますので、あらかじめご了承ください。</t>
    <rPh sb="7" eb="9">
      <t>キニュウ</t>
    </rPh>
    <rPh sb="11" eb="13">
      <t>ジョウホウ</t>
    </rPh>
    <rPh sb="15" eb="17">
      <t>ウケイ</t>
    </rPh>
    <rPh sb="17" eb="19">
      <t>キョウイン</t>
    </rPh>
    <rPh sb="21" eb="23">
      <t>キョウユウ</t>
    </rPh>
    <rPh sb="37" eb="39">
      <t>リョウショウ</t>
    </rPh>
    <phoneticPr fontId="3"/>
  </si>
  <si>
    <t>研修テーマの詳細をHPでご確認のうえ、下記に第１希望～第３希望のテーマNo.をご記入ください。</t>
    <rPh sb="0" eb="2">
      <t>ケンシュウ</t>
    </rPh>
    <rPh sb="6" eb="8">
      <t>ショウサイ</t>
    </rPh>
    <rPh sb="13" eb="15">
      <t>カクニン</t>
    </rPh>
    <rPh sb="19" eb="21">
      <t>カキ</t>
    </rPh>
    <rPh sb="22" eb="23">
      <t>ダイ</t>
    </rPh>
    <rPh sb="24" eb="26">
      <t>キボウ</t>
    </rPh>
    <rPh sb="27" eb="28">
      <t>ダイ</t>
    </rPh>
    <rPh sb="29" eb="31">
      <t>キボウ</t>
    </rPh>
    <rPh sb="40" eb="42">
      <t>キニュウ</t>
    </rPh>
    <phoneticPr fontId="3"/>
  </si>
  <si>
    <t>※以下の欄は、クラス担当教員及び事務担当者が記入してください。
　本学への申込みは、各高等専門学校でお取りまとめいただきご提出願います。</t>
    <phoneticPr fontId="3"/>
  </si>
  <si>
    <t>クラス担当教員</t>
    <rPh sb="3" eb="5">
      <t>タントウ</t>
    </rPh>
    <rPh sb="5" eb="7">
      <t>キョウイン</t>
    </rPh>
    <phoneticPr fontId="3"/>
  </si>
  <si>
    <t>単位認定の有無</t>
    <rPh sb="0" eb="2">
      <t>タンイ</t>
    </rPh>
    <rPh sb="2" eb="4">
      <t>ニンテイ</t>
    </rPh>
    <rPh sb="5" eb="7">
      <t>ウム</t>
    </rPh>
    <phoneticPr fontId="3"/>
  </si>
  <si>
    <t>受入決定送付先
事務担当者</t>
    <rPh sb="0" eb="2">
      <t>ウケイ</t>
    </rPh>
    <rPh sb="2" eb="4">
      <t>ケッテイ</t>
    </rPh>
    <rPh sb="4" eb="7">
      <t>ソウフサキ</t>
    </rPh>
    <rPh sb="8" eb="10">
      <t>ジム</t>
    </rPh>
    <rPh sb="10" eb="13">
      <t>タントウシャ</t>
    </rPh>
    <phoneticPr fontId="3"/>
  </si>
  <si>
    <t>所　属</t>
    <rPh sb="0" eb="1">
      <t>ショ</t>
    </rPh>
    <rPh sb="2" eb="3">
      <t>ゾク</t>
    </rPh>
    <phoneticPr fontId="3"/>
  </si>
  <si>
    <t>氏　名</t>
    <rPh sb="0" eb="1">
      <t>シ</t>
    </rPh>
    <rPh sb="2" eb="3">
      <t>ナ</t>
    </rPh>
    <phoneticPr fontId="3"/>
  </si>
  <si>
    <t>T E L</t>
    <phoneticPr fontId="3"/>
  </si>
  <si>
    <t>単位認定</t>
    <rPh sb="0" eb="2">
      <t>タンイ</t>
    </rPh>
    <rPh sb="2" eb="4">
      <t>ニンテイ</t>
    </rPh>
    <phoneticPr fontId="3"/>
  </si>
  <si>
    <t>単位</t>
    <rPh sb="0" eb="2">
      <t>タンイ</t>
    </rPh>
    <phoneticPr fontId="3"/>
  </si>
  <si>
    <t>フリガナ（全角）</t>
    <rPh sb="5" eb="7">
      <t>ゼンカク</t>
    </rPh>
    <phoneticPr fontId="3"/>
  </si>
  <si>
    <t>分野</t>
  </si>
  <si>
    <t>通番</t>
    <rPh sb="0" eb="2">
      <t>ツウバン</t>
    </rPh>
    <phoneticPr fontId="4"/>
  </si>
  <si>
    <t>対象学生</t>
  </si>
  <si>
    <t>テーマ</t>
  </si>
  <si>
    <t>内容</t>
  </si>
  <si>
    <t>担当教員</t>
    <rPh sb="0" eb="2">
      <t>タントウ</t>
    </rPh>
    <rPh sb="2" eb="4">
      <t>キョウイン</t>
    </rPh>
    <phoneticPr fontId="4"/>
  </si>
  <si>
    <t>氏名（主）非表示</t>
    <rPh sb="5" eb="8">
      <t>ヒヒョウジ</t>
    </rPh>
    <phoneticPr fontId="4"/>
  </si>
  <si>
    <t>氏名（副1）非表示</t>
    <rPh sb="6" eb="9">
      <t>ヒヒョウジ</t>
    </rPh>
    <phoneticPr fontId="4"/>
  </si>
  <si>
    <t>氏名（副2）非表示</t>
    <rPh sb="6" eb="9">
      <t>ヒヒョウジ</t>
    </rPh>
    <phoneticPr fontId="4"/>
  </si>
  <si>
    <t>氏名（副3）非表示</t>
    <rPh sb="6" eb="9">
      <t>ヒヒョウジ</t>
    </rPh>
    <phoneticPr fontId="4"/>
  </si>
  <si>
    <t>氏名（副4）非表示</t>
    <rPh sb="6" eb="9">
      <t>ヒヒョウジ</t>
    </rPh>
    <phoneticPr fontId="4"/>
  </si>
  <si>
    <t>実施期間</t>
    <rPh sb="0" eb="2">
      <t>ジッシ</t>
    </rPh>
    <rPh sb="2" eb="4">
      <t>キカン</t>
    </rPh>
    <phoneticPr fontId="4"/>
  </si>
  <si>
    <t>可能期間Ａ　非表示</t>
    <rPh sb="6" eb="9">
      <t>ヒヒョウジ</t>
    </rPh>
    <phoneticPr fontId="4"/>
  </si>
  <si>
    <t>可能期間B　非表示</t>
    <rPh sb="6" eb="9">
      <t>ヒヒョウジ</t>
    </rPh>
    <phoneticPr fontId="4"/>
  </si>
  <si>
    <t>可能期間C　非表示</t>
    <rPh sb="6" eb="9">
      <t>ヒヒョウジ</t>
    </rPh>
    <phoneticPr fontId="4"/>
  </si>
  <si>
    <t>可能回数</t>
  </si>
  <si>
    <t>1回の定員</t>
  </si>
  <si>
    <t>備考１</t>
  </si>
  <si>
    <t>フロンティア可否</t>
    <rPh sb="6" eb="8">
      <t>カヒ</t>
    </rPh>
    <phoneticPr fontId="4"/>
  </si>
  <si>
    <t>機械工学分野</t>
  </si>
  <si>
    <t>専攻科生のみ</t>
  </si>
  <si>
    <t/>
  </si>
  <si>
    <t>対面</t>
  </si>
  <si>
    <t>実験装置があるため、リモート不可</t>
  </si>
  <si>
    <t>本科生及び専攻科生</t>
  </si>
  <si>
    <t>14:30終了予定</t>
  </si>
  <si>
    <t>雪氷工学研究室でのラボ体験</t>
  </si>
  <si>
    <t>基本的に自由ですが、長袖、長ズボン、帽子、運動靴があると良いです。</t>
  </si>
  <si>
    <t>オリジナルの合成音声を創ろう！</t>
  </si>
  <si>
    <t>特に指定なし</t>
  </si>
  <si>
    <t>12:00終了予定</t>
  </si>
  <si>
    <t>高性能な超音速翼を空力設計しよう！</t>
  </si>
  <si>
    <t>音速よりも高速な超音速流れでは衝撃波という波が空気中に発生するため、流体物理現象が通常（音速以下の流れ）とは大きく変わります。その影響により、超音速流れで高性能となる翼の形状・形態も通常とは大きく変わってくる事になります。本テーマでは、超音速翼の性能を流体シミュレーションにより評価して、衝撃波や膨張波といった高速流体特有の現象を学んでもらう予定です。その上で、色々と試行錯誤しながら性能の高い超音速翼を設計してもらう予定です。</t>
  </si>
  <si>
    <t>特になし</t>
  </si>
  <si>
    <t>16:00終了予定</t>
  </si>
  <si>
    <t>・服装は自由
・ノートPC等を持参（研修の最後に体験内容を簡単にまとめてもらいます）</t>
  </si>
  <si>
    <t>ロケット工学入門</t>
  </si>
  <si>
    <t>特になし。</t>
  </si>
  <si>
    <t>服装自由</t>
  </si>
  <si>
    <t>学生の都合により調整可能</t>
  </si>
  <si>
    <t>18：00終了予定。ただし、帰路の交通手段により、終了時間を早めたい場合は、対応を検討いたします。</t>
  </si>
  <si>
    <t>本科生のみ</t>
  </si>
  <si>
    <t>人工細胞膜を使ったバイオセンサを作ろう！</t>
  </si>
  <si>
    <t>細胞は生物の最小単位であり、多くの高性能なセンシング機構を保有しています。特に細胞膜に発現した膜タンパク質は高感度なセンシング機能を有しており、人工的に細胞膜を形成することで、高感度なバイオセンサを構築することが可能です。本研修では、人工細胞膜の形成手法について学び、実際に人工細胞膜を作製し膜タンパク質を再構築したバイオセンサを構築します。さらに、作製したバイオセンサを用いて化学物質の検出実験を行います。</t>
  </si>
  <si>
    <t>本科、専攻科との合計人数</t>
  </si>
  <si>
    <t>15時ごろ</t>
  </si>
  <si>
    <t>電気電子情報工学分野</t>
  </si>
  <si>
    <t>液晶ディスプレイデバイスの作製と評価</t>
  </si>
  <si>
    <t>スマートフォンやノートパソコンに搭載されている液晶ディスプレイの１画素に相当するセルを実際に作製する実習を行います。出来上がったセルの動作確認を通して、光学の基礎を学びます。</t>
  </si>
  <si>
    <t>13時</t>
  </si>
  <si>
    <t>シミュレーションで見る原子や電子の世界</t>
  </si>
  <si>
    <t>作って学ぶテラヘルツメタマテリアル</t>
  </si>
  <si>
    <t>電磁メタマテリアルの作製と評価を通じ、電磁波応用の先端技術に触れながら、電磁波の性質、並びに電磁波と物質との相互作用に対する理解を深めます。電磁メタマテリアルは、波長より小さな構造（サブ波長構造）の集合体です。サブ波長構造の素材、形状、配列などによって、その誘電率と透磁率を人為的に制御できることから、周波数帯を問わず、電磁波の制御素子用材料として注目されています。本研修では、近年、多くの分野で需要が高まりつつあるテラヘルツ帯における電磁波（テラヘルツ波）に着目し、テラヘルツ波用の電磁メタマテリアル（テラヘルツメタマテリアル）の設計と作製を行います。また、その特性を、時間領域分光システムやテラヘルツカメラなどを使って実験的に観察し、理論モデルとの比較などから結果を考察します。</t>
  </si>
  <si>
    <t>服装について特に指定はありません。可能であればノートパソコンを持ってきてください（なくても問題ありません）。</t>
  </si>
  <si>
    <t>14:30頃の終了を予定しています。もし早めに終わりたい等のご希望がございましたらご相談ください。</t>
  </si>
  <si>
    <t>ロボットアクチュエータの制御を実践！</t>
  </si>
  <si>
    <t>相談によって臨機応変に対応可</t>
  </si>
  <si>
    <t>小型レールガンを作ってみよう！</t>
  </si>
  <si>
    <t>レールガンとは電気の力で金属の飛翔体を加速させる技術で、レールと飛翔体を挟み大電流を流すことで生じるローレンツ力を利用します。本研修では小型のレールガンを一から作って動かしてみます。最初に、レールガンの原理を学習してから、大電流発生回路とレールを製作していきます。出来上がったら実際に電圧をかけて飛翔体をアルミ缶に向けて撃ってみて、実際に飛翔体がどのように飛んだかを高速度カメラを使って観察し、どうすればうまく飛ぶかを検証していきます。これを通して、電磁気学や電気回路の基礎を体験的に学ぶことができると思います。</t>
  </si>
  <si>
    <t>関数電卓</t>
  </si>
  <si>
    <t>目に見えない光を操る</t>
  </si>
  <si>
    <t>高専での学生実験を受講する際に支障がない程度の服装、USBメモリ持参</t>
  </si>
  <si>
    <t>空中に浮かぶ映像を創って操ろう</t>
  </si>
  <si>
    <t>昨今空中ディスプレイという、空中に映像が浮かんで見えるSF映画のようなディスプレイがセルフレジや本屋の検索端末、エレベーターのボタン等に使われ始めています。空中ディスプレイは、特別な眼鏡をかけたり、スマホなどの機器を通して見たりする必要がないため、だれでも一緒にみることができるディスプレイです。本研修テーマでは、空中ディスプレイの基本的な仕組みについて学んだ後、センサー等を組み合わせた実際の空中ディスプレイを題材に、空中映像を自由に操ることができるオリジナルのプログラムの作成に挑戦していただきます。</t>
  </si>
  <si>
    <t>Unityを用いたプログラミングを行います。何らかのプログラミング言語の経験があることが望ましいです。</t>
  </si>
  <si>
    <t>15:00終了予定</t>
  </si>
  <si>
    <t>最新バイオフォトニクス：見えないものを見る技術</t>
  </si>
  <si>
    <t>服装：指定なし
持ち物：エクセルやパワーポイント等が使用できるパソコン</t>
  </si>
  <si>
    <t>16:10分終了予定</t>
  </si>
  <si>
    <t>体感！！プラズマ</t>
  </si>
  <si>
    <t>固体・液体・気体に次ぐ物質の第４の状態と呼ばれるプラズマは、自然界では恒星やオーロラ、雷などとして見られ、溶接や環境浄化、半導体製造などの人工的に生成したプラズマを用いた様々な産業応用分野が発展しているなど、身近なところに数多く利用されています。本研修では、将来的にプラズマの応用が期待されている究極的なエネルギー技術である核融合発電、次世代宇宙航行用推進機、様々な反応場が形成できる大気圧プラズマ、レーザーアブレーション、パルスパワーに関する実習・研修を通して10年先、20年先を先取りした先端研究を通じてプラズマについて学習します。</t>
  </si>
  <si>
    <t>自習・データ整理・スライド作成用ノートPC(自習用、任意、学内ではPCを貸し出します)、筆記用具、ノート、カメラ(スマホ可)</t>
  </si>
  <si>
    <t>情報・経営システム工学分野</t>
  </si>
  <si>
    <t>人間の言語理解に関する脳活動計測実験</t>
  </si>
  <si>
    <t>服装の指定はないが、脳波計測を行う場合は頭皮・頭髪にゲルが付着する（シャンプーで洗い流せます）。また、ノートPCの持参が望ましい。</t>
  </si>
  <si>
    <t>無線LANに接続可能なノートPC、ジャージ等の運動できる服装をご用意下さい。</t>
  </si>
  <si>
    <t>オンラインも可能</t>
  </si>
  <si>
    <t>ヴァーチャル・リアリティと人間の認知</t>
  </si>
  <si>
    <t>ヴァーチャル・リアリティ（VR）によって人の経験はどのように変わるのか？について、主観的報告と客観的計測を用いて分析する。研修前半はヒトを対象とした実験に用いられる計測手法を学び、その分析手法や解釈について研修を行う。後半はVRを利用した実験を行い、成果をまとめ発表する。本研修を通じて、人間と情報機器の融合を目指したヒューマンインタフェースの未来について考える力を身につける。</t>
  </si>
  <si>
    <t>服装自由、持参物特になし</t>
  </si>
  <si>
    <t>参加学生の都合に合わせる</t>
  </si>
  <si>
    <t>ヴァーチャル・リアリティと人間の生体情報</t>
  </si>
  <si>
    <t>ヴァーチャル・リアリティ（VR）を体験した人の体がどのような反応を示すのか？について、人間の生体情報（脳波や心拍数）を用いて分析する。研修前半は脳波計などによる生体情報の取得方法や取得したデータのまとめ方・解釈について研修を行う。後半はVRを利用した実験を行い、成果発表を行う。本研修を通じて、人間と機械を繋ぐ技術である「サイバネティクス」について理解する。</t>
  </si>
  <si>
    <t>物質生物工学分野</t>
  </si>
  <si>
    <t>定員は本科生と専攻科生の合計とする。</t>
  </si>
  <si>
    <t>白衣（なければ事前に要相談）。コンピューターも持参をお願いしたい（無理なら事前に要相談）。</t>
  </si>
  <si>
    <t>遅くとも16：00には終了する予定ですが、参加者の要望により、早く終わることは可能です。</t>
  </si>
  <si>
    <t>白衣、ゴーグル、上履きかサンダルなどの室内履き（実験室内は土足厳禁のため）、パソコン（データ整理やプレゼン資料作成のため）</t>
  </si>
  <si>
    <t>私たちを支える微生物
～発酵食品に秘められたちから～</t>
  </si>
  <si>
    <t>見に見えないだけで、私達の身のまわりは微生物が溢れています。微生物は人類に恩恵を、時として害を与えてきました。また、人類は微生物のちからを（無意識に）利用し、伝統的な発酵食品を作ってきました。いま、様々な発酵食品に含まれる微生物に注目が集まっています。本研修では、日本各地の伝統的な発酵食品にどのような微生物が寄与しているのか、最先端の実験をとおして解析します。
微生物の分離培養・顕微鏡観察・無菌操作・酵素活性測定</t>
  </si>
  <si>
    <t>生体分子を利用したバイオセンサの作製</t>
  </si>
  <si>
    <t>14：30終了予定</t>
  </si>
  <si>
    <t>自閉スペクトラム症に関連する遺伝子の研究が進んでいるが、発症のメカニズムはほとんど不明である。本研修では、神経回路形成の分子メカニズムを調べ、脳の病気・障害について理解するための研究手法を体験する。自閉スペクトラム症に関連する細胞接着分子の遺伝子を培養細胞に導入したときの変化を観察したり、マウスの脳切片を抗体染色したりして、神経回路と細胞接着分子の関係に迫る。</t>
  </si>
  <si>
    <t>15:30終了予定</t>
  </si>
  <si>
    <t>環境社会基盤工学分野</t>
  </si>
  <si>
    <t>対面参加可能な学生のみ申込可（オンライン参加の個別対応不可）</t>
  </si>
  <si>
    <t>自由です</t>
  </si>
  <si>
    <t>実験から地盤の液状化現象を理解しよう</t>
  </si>
  <si>
    <t>ノートPCを持参することが望ましい</t>
  </si>
  <si>
    <t>量子・原子力統合工学分野</t>
  </si>
  <si>
    <t>自習・データ整理・スライド作成用ノートPC(自習用、任意、学内ではPCを貸し出します)、筆記用具、ノート、カメラ(スマホ可)、実験を行うことを想定し作業しやすい服装を推奨します</t>
  </si>
  <si>
    <t>服装条件なし。PC持参が必要。</t>
  </si>
  <si>
    <t>参加学生と調整します。</t>
  </si>
  <si>
    <t>システム安全工学専攻</t>
  </si>
  <si>
    <t>力学的メタマテリアルによる界面力学場制御への挑戦</t>
  </si>
  <si>
    <t>※否の場合は、大学からの宿泊費補助はありませんので、あらかじめご了承ください</t>
    <phoneticPr fontId="3"/>
  </si>
  <si>
    <t>水分解用可視光応答型光電極の作製</t>
  </si>
  <si>
    <t>電気化学的プロセスおよび光プロセスを用いて、水分解用の可視光応答型光電極を作製する。作製した光電極は、XRD、SEM、電気化学測定により、結晶相、表面形態、水分解特性を評価する。研修を通じて、水分解用の光電極の利点、課題点について学んでもらい、新しい再生可能エネルギー技術について考えてもらう。</t>
  </si>
  <si>
    <t>白衣必須（作業着でも可）、ゴーグルもあれば持参</t>
  </si>
  <si>
    <r>
      <t xml:space="preserve">氏　　名
</t>
    </r>
    <r>
      <rPr>
        <b/>
        <sz val="6"/>
        <color theme="1"/>
        <rFont val="游ゴシック"/>
        <family val="3"/>
        <charset val="128"/>
      </rPr>
      <t>（姓と名の間一文字空ける）</t>
    </r>
    <rPh sb="0" eb="1">
      <t>シ</t>
    </rPh>
    <rPh sb="3" eb="4">
      <t>ナ</t>
    </rPh>
    <rPh sb="6" eb="7">
      <t>セイ</t>
    </rPh>
    <rPh sb="8" eb="9">
      <t>メイ</t>
    </rPh>
    <rPh sb="10" eb="11">
      <t>アイダ</t>
    </rPh>
    <rPh sb="11" eb="14">
      <t>イチモジ</t>
    </rPh>
    <rPh sb="14" eb="15">
      <t>ア</t>
    </rPh>
    <phoneticPr fontId="3"/>
  </si>
  <si>
    <r>
      <t>この申請書は、</t>
    </r>
    <r>
      <rPr>
        <b/>
        <u/>
        <sz val="12"/>
        <color theme="1"/>
        <rFont val="HG創英角ｺﾞｼｯｸUB"/>
        <family val="3"/>
        <charset val="128"/>
      </rPr>
      <t>各高専が定めた期限までに</t>
    </r>
    <r>
      <rPr>
        <b/>
        <sz val="12"/>
        <color theme="1"/>
        <rFont val="游ゴシック"/>
        <family val="3"/>
        <charset val="128"/>
      </rPr>
      <t>、クラス担当教員又は事務担当者へ提出してください。</t>
    </r>
    <phoneticPr fontId="3"/>
  </si>
  <si>
    <r>
      <t>単位認定を必要とする場合は、関係書類（高専所定の様式の証明書等）を</t>
    </r>
    <r>
      <rPr>
        <b/>
        <u/>
        <sz val="12"/>
        <color theme="1"/>
        <rFont val="HG創英角ｺﾞｼｯｸUB"/>
        <family val="3"/>
        <charset val="128"/>
      </rPr>
      <t>受講初日に本学担当教員へ手渡しで依頼のうえ、最終日に受領してください。</t>
    </r>
    <r>
      <rPr>
        <b/>
        <sz val="12"/>
        <color theme="1"/>
        <rFont val="游ゴシック"/>
        <family val="3"/>
        <charset val="128"/>
      </rPr>
      <t>本学では様式を用意しませんので、ご了承願います。
※オープンハウス修了者へ修了証の授与はいたしません。</t>
    </r>
    <phoneticPr fontId="3"/>
  </si>
  <si>
    <t>リチウムイオン電池などの身近な材料の中で、原子やイオンはどのように動いているのでしょうか？ 本研修では、コンピューターシミュレーションを用いて原子や電子の世界を可視化し、物質の性質を探る研究を体験できます。AIを活用した機械学習ポテンシャルを用いた分子動力学の手法を活用し、Pythonでシミュレーションを実際に動かしながら、リチウムイオン電池内でのLiイオンの振る舞いを学びます。AIを用いることで、従来の手法では扱いにくかった複雑な系のシミュレーションが可能となり、その仕組みや特徴についても理解を深めます。プログラミングが初めての方でも、基礎から説明するので安心してご参加いただけます。</t>
  </si>
  <si>
    <t>16:00 頃終了予定　（希望に合わせて柔軟に変更可能）</t>
  </si>
  <si>
    <t>将来（20年後）を想定した魅力的なまちを実現するための「都市計画」を考える</t>
  </si>
  <si>
    <r>
      <t>【令和7年度研修テーマ等一覧】</t>
    </r>
    <r>
      <rPr>
        <b/>
        <sz val="8"/>
        <color theme="1"/>
        <rFont val="Yu Gothic"/>
        <family val="3"/>
        <charset val="128"/>
        <scheme val="minor"/>
      </rPr>
      <t>https://dev.nagaokaut.ac.jp/kosen/linkage/open/mt-preview-1379a93f675307c7b01e11d737e49e91be47a4ae.html</t>
    </r>
    <rPh sb="1" eb="3">
      <t>レイワ</t>
    </rPh>
    <rPh sb="4" eb="6">
      <t>ネンド</t>
    </rPh>
    <rPh sb="6" eb="8">
      <t>ケンシュウ</t>
    </rPh>
    <rPh sb="11" eb="12">
      <t>トウ</t>
    </rPh>
    <rPh sb="12" eb="14">
      <t>イチラン</t>
    </rPh>
    <phoneticPr fontId="3"/>
  </si>
  <si>
    <t>複数テーマの受講希望：</t>
    <rPh sb="0" eb="2">
      <t>フクスウ</t>
    </rPh>
    <rPh sb="6" eb="8">
      <t>ジュコウ</t>
    </rPh>
    <rPh sb="8" eb="10">
      <t>キボウ</t>
    </rPh>
    <phoneticPr fontId="3"/>
  </si>
  <si>
    <t>希望するテーマごとに申込書を提出しましたか。</t>
    <phoneticPr fontId="3"/>
  </si>
  <si>
    <t>Ｒ８年度様式</t>
    <rPh sb="2" eb="4">
      <t>ネンド</t>
    </rPh>
    <rPh sb="4" eb="6">
      <t>ヨウシキ</t>
    </rPh>
    <phoneticPr fontId="3"/>
  </si>
  <si>
    <t>令和８年</t>
    <rPh sb="0" eb="2">
      <t>レイワ</t>
    </rPh>
    <rPh sb="3" eb="4">
      <t>ネン</t>
    </rPh>
    <phoneticPr fontId="3"/>
  </si>
  <si>
    <t>研修期間は、研修テーマ等一覧に記載されている範囲内で希望する期間を選択してください。
研修期間が複数設定されている場合は、希望する期間にならない場合があります。</t>
    <phoneticPr fontId="3"/>
  </si>
  <si>
    <t>希望する研修テーマを受講することにより、現在の学習や実験、卒業研究にどのように生かしていきたいか、あるいは、受講の際、どのような目標を持っているのか、どのようなことをやってみたいのか等について、それぞれのテーマごとに200～300字程度で記入してください。
※ 受入選考時の参考とします。</t>
    <phoneticPr fontId="3"/>
  </si>
  <si>
    <t>開講式は初日の午前9時から、最終日の終了時刻、服装、持ち物等は各研究室で異なります。
（ウェブページ参照）</t>
    <phoneticPr fontId="3"/>
  </si>
  <si>
    <t>学生が受講するにあたり、特記事項がありましたら記入してください(特にない場合は空欄で構いません)。</t>
    <rPh sb="12" eb="14">
      <t>トッキ</t>
    </rPh>
    <rPh sb="14" eb="16">
      <t>ジコウ</t>
    </rPh>
    <rPh sb="23" eb="25">
      <t>キニュウ</t>
    </rPh>
    <rPh sb="32" eb="33">
      <t>トク</t>
    </rPh>
    <rPh sb="36" eb="38">
      <t>バアイ</t>
    </rPh>
    <rPh sb="39" eb="41">
      <t>クウラン</t>
    </rPh>
    <rPh sb="42" eb="43">
      <t>カマ</t>
    </rPh>
    <phoneticPr fontId="3"/>
  </si>
  <si>
    <t>東京都立産業技術高等専門学校荒川キャンパス</t>
    <rPh sb="0" eb="2">
      <t>トウキョウ</t>
    </rPh>
    <rPh sb="2" eb="4">
      <t>トリツ</t>
    </rPh>
    <rPh sb="4" eb="6">
      <t>サンギョウ</t>
    </rPh>
    <rPh sb="6" eb="8">
      <t>ギジュツ</t>
    </rPh>
    <rPh sb="8" eb="10">
      <t>コウトウ</t>
    </rPh>
    <rPh sb="10" eb="12">
      <t>センモン</t>
    </rPh>
    <rPh sb="12" eb="14">
      <t>ガッコウ</t>
    </rPh>
    <rPh sb="14" eb="16">
      <t>アラカワ</t>
    </rPh>
    <phoneticPr fontId="9"/>
  </si>
  <si>
    <t>東京都立産業技術高等専門学校品川キャンパス</t>
    <phoneticPr fontId="9"/>
  </si>
  <si>
    <t>　希望研修テーマ</t>
    <phoneticPr fontId="4"/>
  </si>
  <si>
    <t>　希望研修期間等</t>
    <phoneticPr fontId="4"/>
  </si>
  <si>
    <t>　研修テーマを選択した理由</t>
    <phoneticPr fontId="4"/>
  </si>
  <si>
    <t>　その他</t>
    <rPh sb="3" eb="4">
      <t>タ</t>
    </rPh>
    <phoneticPr fontId="4"/>
  </si>
  <si>
    <t>講座No.</t>
    <rPh sb="0" eb="2">
      <t>コウザ</t>
    </rPh>
    <phoneticPr fontId="3"/>
  </si>
  <si>
    <t>備考２</t>
    <rPh sb="0" eb="2">
      <t>ビコウ</t>
    </rPh>
    <phoneticPr fontId="4"/>
  </si>
  <si>
    <t>受講時の服装及び持参物</t>
    <rPh sb="0" eb="3">
      <t>ジュコウジ</t>
    </rPh>
    <rPh sb="4" eb="6">
      <t>フクソウ</t>
    </rPh>
    <rPh sb="6" eb="7">
      <t>オヨ</t>
    </rPh>
    <rPh sb="8" eb="11">
      <t>ジサンブツ</t>
    </rPh>
    <phoneticPr fontId="3"/>
  </si>
  <si>
    <t>最終日の終了予定時刻</t>
    <rPh sb="0" eb="3">
      <t>サイシュウビ</t>
    </rPh>
    <rPh sb="4" eb="6">
      <t>シュウリョウ</t>
    </rPh>
    <rPh sb="6" eb="8">
      <t>ヨテイ</t>
    </rPh>
    <rPh sb="8" eb="10">
      <t>ジコク</t>
    </rPh>
    <phoneticPr fontId="3"/>
  </si>
  <si>
    <t>備考３</t>
    <rPh sb="0" eb="2">
      <t>ビコウ</t>
    </rPh>
    <phoneticPr fontId="3"/>
  </si>
  <si>
    <t>フロンティア受入れ可否</t>
    <rPh sb="6" eb="8">
      <t>ウケイ</t>
    </rPh>
    <rPh sb="9" eb="11">
      <t>カヒ</t>
    </rPh>
    <phoneticPr fontId="3"/>
  </si>
  <si>
    <t>音声効果処理を用いたノイズに埋もれた白色干渉縞信号の増強効果の有無判別</t>
  </si>
  <si>
    <t>音声効果の一つであるフランジング効果とは、全く同じ波形を少しズラした状態で同時再生することで得られる周波数特性の変化のことである。干渉計で、2次元の白色干渉縞を取得する。その縞は、空間的な位置情報を記録している。干渉縞から、物体の位置情報を得る（復元する）ことができる。これは価値ある情報である。フランジング効果を使い、取得した信号が単なるノイズに見える。その信号に干渉縞があるのかどうかを判別することが本研究の目的である。MatlabかPythonを用いて、得られた信号に対して、フランジング効果を計算する。計算された信号の特徴を用いて、干渉縞の有無を判別する可能性を検討する。光学（特に干渉計、干渉計測）、信号処理（特にデータ処理）、機械学習（特に特徴量に対する理解）を勉強、体験できる。</t>
  </si>
  <si>
    <t xml:space="preserve">韋　冬（イ　ドウン）　准教授
</t>
  </si>
  <si>
    <t>韋　冬（イ　ドウン）　准教授</t>
    <rPh sb="11" eb="12">
      <t>ジュン</t>
    </rPh>
    <rPh sb="12" eb="14">
      <t>キョウジュ</t>
    </rPh>
    <phoneticPr fontId="1"/>
  </si>
  <si>
    <t xml:space="preserve">
8月31日（月）～9月4日（金）
</t>
  </si>
  <si>
    <t>8月31日（月）～9月4日（金）</t>
  </si>
  <si>
    <t>個人のパソコンがあれば、便利です。服装は自由です。</t>
  </si>
  <si>
    <t>終了予定時刻より遅れる可能性があります。</t>
  </si>
  <si>
    <t>一部、英語の資料を使っています。英語の技術資料が読め、数理モデルや計算を理解でき、プログラムで必要な動作を実現する意欲のある学生が望ましいです。プログラミング（特にMatlabかPython、CかC++も可）の経験者が望ましいです。</t>
  </si>
  <si>
    <t>ﾌﾛﾝﾃｨｱｺｰｽ申請不可</t>
    <rPh sb="9" eb="11">
      <t>シンセイ</t>
    </rPh>
    <rPh sb="11" eb="13">
      <t>フカ</t>
    </rPh>
    <phoneticPr fontId="3"/>
  </si>
  <si>
    <t>×</t>
  </si>
  <si>
    <t>専攻科</t>
    <rPh sb="0" eb="3">
      <t>センコウカ</t>
    </rPh>
    <phoneticPr fontId="1"/>
  </si>
  <si>
    <t>次世代ゲノム医療に向けたナノ流路デバイスの開発</t>
  </si>
  <si>
    <t>次世代産業の創出において、ナノメートルレベル（100万分の1ミリメートル）での技術（ナ
ノテクノロジー）の革新がカギを握っています。本研究室では、生体分子を標識（目印）なしで検出できるナノ流路型遺伝子検出技術の開発を行っている。本研修では、当研究室の独自技術であるナノ流路加工やナノ流体計測のよるラベルフリー生体分子検出の一端を体験できます。具体的には、顕微鏡やレーザーを用いた光学系設計・操作、生体分子サンプル調整、電流計測を用いた流体計測技術などを学ぶことが出来ます。また、研修者自身のアイディアがあれば、オリジナルなテーマでもOKです！！</t>
  </si>
  <si>
    <t xml:space="preserve">山崎　洋人　准教授
</t>
  </si>
  <si>
    <t>山崎　洋人　准教授</t>
    <rPh sb="6" eb="7">
      <t>ジュン</t>
    </rPh>
    <rPh sb="7" eb="9">
      <t>キョウジュ</t>
    </rPh>
    <phoneticPr fontId="1"/>
  </si>
  <si>
    <t xml:space="preserve">
8月24日（月）～8月28日（金）
</t>
  </si>
  <si>
    <t>8月24日（月）～8月28日（金）</t>
  </si>
  <si>
    <t>希望がある場合、オンラインも可。</t>
  </si>
  <si>
    <t>ﾌﾛﾝﾃｨｱｺｰｽ申請可</t>
    <rPh sb="9" eb="11">
      <t>シンセイ</t>
    </rPh>
    <rPh sb="11" eb="12">
      <t>カ</t>
    </rPh>
    <phoneticPr fontId="3"/>
  </si>
  <si>
    <t>〇</t>
  </si>
  <si>
    <t>最先端の加工体験！
～超音波振動装置の設計・製作体験＆ガラス内部に銀結晶を形成する特殊加工～</t>
  </si>
  <si>
    <t xml:space="preserve">この体験では最先端の加工として、超音波振動を利用した装置の設計・製作や、ガラス内部に銀の結晶を形成する特殊加工など、ものづくりと実験の両方を楽しめます！
🔷 体験内容
・超音波振動装置の設計・製作体験
超音波振動現象は、人間には聞こえない高い周波数、かつ数マイクロメートルの微振動です。洗浄機や加工機などの工業製品に用いますが、加湿器やビール泡立て器などの民生用にも広く使われています。振動設計においては、CAE（Computer Aided Engineering）が不可欠です。研修では、超音波現象の理論を簡単に学ぶとともに、CAEソフトウェア ANSYSを用いて圧電解析と機械振動解析を連成する手法を学びます。そして、得られた知識に基づいて、自ら課題設定した製品（たとえば、キャビテーション発生装置、摺動特性制御装置、非接触搬送装置）の設計と振動解析を実施してもらいます。成果は、近いうちに製品化されるかもしれません。
・ガラス内部に銀結晶を形成する特殊加工
ガラスの特殊加工として、イオン交換法が存在します。この手法は、スマートフォンに利用される化学強化ガラスや、データ通信に欠かせない光ファイバーの製造に利用される特殊加工法です。体験では、この手法を使うことで、ガラス内部に銀の結晶を形成します。この銀の結晶は、次世代の半導体用貫通電極や3次元ガラス加工技術への応用が期待されています。この体験では、なぜ銀の結晶がガラス内部で成長するのかについて学び、実際にガラスの中に銀の結晶を形成する実験を体験します。実験では、オリジナルな形状で銀を形成でき、実際に作った試料は、体験後に持ち帰ることができます。
</t>
  </si>
  <si>
    <t xml:space="preserve">磯部　浩已　教授
川村　拓史　助教
</t>
  </si>
  <si>
    <t>磯部　浩已　教授</t>
    <rPh sb="6" eb="8">
      <t>キョウジュ</t>
    </rPh>
    <phoneticPr fontId="1"/>
  </si>
  <si>
    <t>川村　拓史　助教</t>
    <rPh sb="6" eb="8">
      <t>ジョキョウ</t>
    </rPh>
    <phoneticPr fontId="1"/>
  </si>
  <si>
    <t>15:00終了予定
ご希望があれば、調整可能です。</t>
  </si>
  <si>
    <t>〇
※2</t>
  </si>
  <si>
    <t>雪氷工学研究室では、豪雪と折り合いをつけながら安全に暮らす技術の開発や、積極的に雪や氷を活用する技術の開発に取組んでいます。
ラボ体験では、雪国のいいところや困りごとについて考えたり、雪氷の有効利用について学んだりします。また、先輩と一緒に実験したり、先生の講義を受けたり、雪室見学に行ったりを予定しています。</t>
  </si>
  <si>
    <t xml:space="preserve">上村　靖司　教授
杉原　幸信　助教
</t>
  </si>
  <si>
    <t>上村　靖司　教授</t>
    <rPh sb="6" eb="8">
      <t>キョウジュ</t>
    </rPh>
    <phoneticPr fontId="1"/>
  </si>
  <si>
    <t>杉原　幸信　助教</t>
    <rPh sb="6" eb="8">
      <t>ジョキョウ</t>
    </rPh>
    <phoneticPr fontId="1"/>
  </si>
  <si>
    <t>16：00頃終了予定</t>
  </si>
  <si>
    <t>「長岡技術科学大学 雪氷工学研究室」のホームページです。https://snow。nagaokaut。ac。jp/</t>
  </si>
  <si>
    <t>〇
※1</t>
  </si>
  <si>
    <t>人間の音声生成は、声帯の振動と声道の共鳴が組み合わさった物理現象です。これらの現象を物理的に理解することで、歌唱指導や発声障害の診断など、さまざまな用途に応用することができます。本テーマでは、オリジナルの合成音声を発することが可能な声道模型の設計と、3Dプリンタでの製作に取り組みます。これらの課題を通して、人間の音声に関する理論・実験を体験するとともに、楽器やオーディオなど、様々な音響機器に関する基礎的な知識を身に着けます。</t>
  </si>
  <si>
    <t xml:space="preserve">横田　和哉　助教
</t>
  </si>
  <si>
    <t>横田　和哉　助教</t>
    <rPh sb="6" eb="8">
      <t>ジョキョウ</t>
    </rPh>
    <phoneticPr fontId="1"/>
  </si>
  <si>
    <t>助教</t>
    <rPh sb="0" eb="2">
      <t>ジョキョウ</t>
    </rPh>
    <phoneticPr fontId="1"/>
  </si>
  <si>
    <t>アルミニウム溶解廃棄物のアップサイクル：ゴミから作るアロマセラミックス</t>
  </si>
  <si>
    <t>アルミニウム合金を鋳造したり、溶解したりすると、アルミドロスと呼ばれる産業廃棄物が発生します。現状、この廃棄物は鉄鋼プロセスに利用されていますが、問題もあります。ここでは、この廃棄物をアロマオイルを染み込ませる多孔質セラミックスとしてアップサイクルするプロセスを学びます。この研修を通して、セラミックスプロセシングの基礎と同時に、SDGsでも注目されているアップサイクルの基礎を学習します。</t>
  </si>
  <si>
    <t xml:space="preserve">南口　誠　教授
郭　妍伶　助教
</t>
  </si>
  <si>
    <t>南口　誠　教授</t>
    <rPh sb="5" eb="7">
      <t>キョウジュ</t>
    </rPh>
    <phoneticPr fontId="1"/>
  </si>
  <si>
    <t>郭　妍伶　助教</t>
    <rPh sb="5" eb="7">
      <t>ジョキョウ</t>
    </rPh>
    <phoneticPr fontId="1"/>
  </si>
  <si>
    <t xml:space="preserve">8月17日（月）～8月21日（金）
8月24日（月）～8月28日（金）
8月31日（月）～9月4日（金）
</t>
  </si>
  <si>
    <t>8月17日（月）～8月21日（金）</t>
  </si>
  <si>
    <t>特になし。実験を行うので、サンダルは不可です。</t>
  </si>
  <si>
    <t>1630ごろを想定しているが、相談での調整は可能です。</t>
  </si>
  <si>
    <t>ﾌﾛﾝﾃｨｱｺｰｽ申請可</t>
    <rPh sb="9" eb="12">
      <t>シンセイカ</t>
    </rPh>
    <phoneticPr fontId="3"/>
  </si>
  <si>
    <t>機械加工ができる高強度(Cr、Ti)2AlCセラミックスの合成焼結</t>
  </si>
  <si>
    <t>Ti2AlCやCr2AlC、Ti3AlC2といった物質は、３元系層状構造炭化物／窒化物と呼ばれており、MAX相セラミックスとも言われています。機械的強度と靱性が高く、高温耐酸化性にも優れる上、切削加工ができるため、様々な分野から注目されている材料です。ここでは、Ti2AlCとCr2AlCを混合し、その固溶体を作製します。おそらく、世界で初めての材料になると思いますので、ぜひ、体験してみてください！</t>
  </si>
  <si>
    <t>移動ロボット制御の探究：制御工学を学び、移動ロボット制御に活かす</t>
  </si>
  <si>
    <t>制御工学は、対象（機械やロボットなど）を自分の思い通りに操るための技術です。本研修では制御工学を学習し、それを応用して、移動ロボットを制御してもらいます。障害物のある環境において、障害物を回避しつつ目標位置まで移動する制御など、様々な制御手法を提案・設計し、シミュレーションや実機を通して、移動ロボットを目標通り操る制御を検討してもらいます。</t>
  </si>
  <si>
    <t xml:space="preserve">遠藤　孝浩　教授
</t>
  </si>
  <si>
    <t>遠藤　孝浩　教授</t>
    <rPh sb="6" eb="8">
      <t>キョウジュ</t>
    </rPh>
    <phoneticPr fontId="1"/>
  </si>
  <si>
    <t xml:space="preserve">8月17日（月）～8月21日（金）
</t>
  </si>
  <si>
    <t>14:30終了予定
なお調整可能</t>
  </si>
  <si>
    <t xml:space="preserve">山﨑　渉　教授
若木　志郎　助教
</t>
  </si>
  <si>
    <t>山﨑　渉　教授</t>
    <rPh sb="5" eb="7">
      <t>キョウジュ</t>
    </rPh>
    <phoneticPr fontId="1"/>
  </si>
  <si>
    <t>若木　志郎　助教</t>
    <rPh sb="6" eb="8">
      <t>ジョキョウ</t>
    </rPh>
    <phoneticPr fontId="1"/>
  </si>
  <si>
    <t>16：00終了予定</t>
  </si>
  <si>
    <t>引張剛性を最大化する部材形状とは！？～トポロジー最適設計と3D積層造形・引張り試験による体験～</t>
  </si>
  <si>
    <t>近年、AIやデータサイエンス等、工学分野における情報技術が注目を集めている。自動車部品の設計においても、コンピュータが力学モデルを元に形を生成する『AI型の最適設計技術（トポロジー最適化解析）』が活用され始めている。トポロジー最適化解析とは、部品内の剛性（密度）の分布を最適化するものであり、設計目的（例：部品全体の仕事量を最小とするように設計する等）を叶えるように最適化解析が行われる。この解析により得られる構造は複雑な形となることが多いことため、製造・加工という観点からは製作が厳しいというのが一般的であるが、近年の『３Dプリンティング』の技術の進歩により、任意形状であっても自由に製造ができるようになってきている。本テーマでは、トポロジー最適化により求まった構造を３Dプリンタにより積層造形（Additive manufacturing)し、引張り試験を行うことで、結果に対して評価・考察を行う。</t>
  </si>
  <si>
    <t xml:space="preserve">倉橋　貴彦　教授
上林　恵太　助教
</t>
  </si>
  <si>
    <t>倉橋　貴彦　教授</t>
    <rPh sb="6" eb="8">
      <t>キョウジュ</t>
    </rPh>
    <phoneticPr fontId="1"/>
  </si>
  <si>
    <t>上林　恵太　助教</t>
    <rPh sb="6" eb="8">
      <t>ジョキョウ</t>
    </rPh>
    <phoneticPr fontId="1"/>
  </si>
  <si>
    <t>3Dプリンタの使用（部材の製作時間）等も考えて設定しています。</t>
  </si>
  <si>
    <t>可能でしたらノートPCをご持参ください。（※お持ちで無い場合は、研究室のものを使用頂きます。）</t>
  </si>
  <si>
    <t>太陽エネルギー変換および伝熱促進に関する先端研究体験</t>
  </si>
  <si>
    <t>エネルギー工学研究室では、光、熱、流れの学理をベースとして次世代太陽電池や電子機器冷却などの伝熱促進に関する学際的な研究を進めています。この研修では、下記のような現在進行中の研究テーマについて、研究背景・目的・ゴールの概説から、基礎理論の解説、数値シミュレーションと実験の体験までを行います。
　①従来よりも軽量で丈夫な太陽電池の設計・評価　
　　　話題のペロブスカイト太陽電池も扱います。熱や振動に強い太陽電池の設計、性能評価など
　　　を行います。有限要素解析も体験します。
　②生体構造を模倣した熱交換デバイス　
　　　周期極小曲面と呼ばれる複雑構造を冷却フィンなどに応用します。伝熱性能と流動抵抗等の
　　　数値流体解析、実験による評価などを体験します。
・いずれの研究テーマも機械工学をベースとしていますが、光学、電気回路、半導体物性、積層造形などの知識やスキルも学びながら研究を進めています。
・研修の最初に各テーマの概要を説明します。皆さんからの希望があれば、例えば、「①だけを集中的にやりたい」　などの要望にもできる限り対応します。
・機械学科の学生だけでなく、他学科の皆さんもウェルカムです。当研究室では、機械分野以外の専攻科からの大学院入学も実績があります。</t>
  </si>
  <si>
    <t xml:space="preserve">山田　昇　教授
</t>
  </si>
  <si>
    <t>山田　昇　教授</t>
    <rPh sb="5" eb="7">
      <t>キョウジュ</t>
    </rPh>
    <phoneticPr fontId="1"/>
  </si>
  <si>
    <t>14:00までに終了します</t>
  </si>
  <si>
    <t>大学院生と学ぶ状態図と熱力学の関係の基礎</t>
  </si>
  <si>
    <t>カーボンニュートラルや自動車の電動化、再生可能エネルギーの導入などの各分野において、材料開発も重要な研究対象に位置づけられている。材料開発は様々な元素を組み合わせて、最適解を見出すが、膨大な時間とエネルギーを必要とする。状態図はそのような材料開発を容易にし、そのための必要不可欠な知識を与える。しかし、講義で習う状態図はわかりにくいものが多く、その重要性を理解しし難い。本テーマは、状態図を座学とPCを用いた状態図計算および熱力学と状態図の関係を、高専本科生レベルまで掘り下げて5日間学習するプログラムである。学習は、長岡技術科学大学、機械工学分野の大学院生とともに行い、相互に状態図の基礎を理解してもらい習得する。大学院生と直接触れ合うことで、長岡技術科学大学の大学院生とについても理解を深める。</t>
  </si>
  <si>
    <t xml:space="preserve">本間　智之　教授
</t>
  </si>
  <si>
    <t>本間　智之　教授</t>
    <rPh sb="6" eb="8">
      <t>キョウジュ</t>
    </rPh>
    <phoneticPr fontId="1"/>
  </si>
  <si>
    <t>ノート</t>
  </si>
  <si>
    <t>１７時</t>
  </si>
  <si>
    <t>綿の燻焼（くんしょう）燃え拡がりを観察し解析しよう</t>
  </si>
  <si>
    <t>住宅火災では、何らかの着火源によって綿製品の燻焼（くんしょう、炎を伴わない小さな燃焼）が始まり、やがて有炎燃焼に遷移して大きな火災に発展することがよくあります。火災被害を低減するためには、初期の燻焼の段階で燃焼を抑制し拡大させないことが非常に重要です。本テーマでは、この燻焼抑制を目的とした研究で行っている実験に参加してもらいます。実験では、光学顕微鏡やマクロ撮影カメラなどを使って綿の繊維を拡大撮影し、燃え拡がり中の微視的な挙動を調べます。得られたデータを画像解析するためのプログラミングにも挑戦してもらいます。</t>
  </si>
  <si>
    <t xml:space="preserve">鈴木　正太郎　教授
</t>
  </si>
  <si>
    <t>鈴木　正太郎　教授</t>
    <rPh sb="7" eb="9">
      <t>キョウジュ</t>
    </rPh>
    <phoneticPr fontId="1"/>
  </si>
  <si>
    <t>14:30（変更可能）</t>
  </si>
  <si>
    <t xml:space="preserve">庄司　観　准教授
</t>
  </si>
  <si>
    <t>庄司　観　准教授</t>
    <rPh sb="5" eb="8">
      <t>ジュンキョウジュ</t>
    </rPh>
    <phoneticPr fontId="1"/>
  </si>
  <si>
    <t>高性能・次世代軽量金属（マグネシウム合金）の開発</t>
  </si>
  <si>
    <t>マグネシウムは構造用金属材料の中で最も軽く、自動車や航空機、高速鉄道車両など、輸送機器への利用による軽量化や低燃費化に大きく貢献できる次世代金属である。さらに、マグネシウムは優れた機能性も有しており、生体材料や電池材料などへの利活用も検討されているが、実用化を妨げる問題点も多く存在する。本研修では、マグネシウム合金開発の課題である強度特性、異方性、成形性および耐食性に関する基礎的な知識およびその課題解決を目指した特性評価手法を学習する。また、高専や大学では珍しい大型プレス機・圧延機による材料製造プロセスの実際も体験する。</t>
  </si>
  <si>
    <t xml:space="preserve">中田　大貴　准教授
</t>
  </si>
  <si>
    <t>中田　大貴　准教授</t>
    <rPh sb="6" eb="9">
      <t>ジュンキョウジュ</t>
    </rPh>
    <phoneticPr fontId="1"/>
  </si>
  <si>
    <t>汚れても良い服装でお越しください（潤滑油や水撥ね等により、少し汚れる可能性有）。安全のため、長ズボンの着用をお願いします。また、かかとの無い靴（サンダル、クロックス等）での実験は禁止とします。</t>
  </si>
  <si>
    <t>ロケットの運動力学およびロケットエンジンについて解説するとともに、ペットボトルロケットの特性取得実験を通してペットボトルロケットの最適設計について検討を行う。また、研究室の見学会も予定している。</t>
  </si>
  <si>
    <t xml:space="preserve">勝身　俊之　准教授
</t>
  </si>
  <si>
    <t>勝身　俊之　准教授</t>
    <rPh sb="6" eb="7">
      <t>ジュン</t>
    </rPh>
    <rPh sb="7" eb="9">
      <t>キョウジュ</t>
    </rPh>
    <phoneticPr fontId="1"/>
  </si>
  <si>
    <t>工作および屋外（グラウンド）での実験を伴いますので、汚れても良い服装を推奨します。また、熱中症対策として帽子などを持参してください。</t>
  </si>
  <si>
    <t>１５時頃終了予定（ただし、大学および受講生の都合に合わせて当日調整可能）</t>
  </si>
  <si>
    <t>蓄熱材料の作製と評価</t>
  </si>
  <si>
    <t>排熱をはじめとする未利用熱を有効に利用する技術は、エネルギー問題の解決や温室効果ガス排出削減にとって重要な技術です。この研修では、熱を蓄える蓄熱材料の作製から評価まで行うことで、排熱を有効利用するための材料の基礎を学びます。対象とする蓄熱材料は、受講生と相談して決めます。</t>
  </si>
  <si>
    <t xml:space="preserve">馬場　将亮　准教授
</t>
  </si>
  <si>
    <t>馬場　将亮　准教授</t>
    <rPh sb="6" eb="9">
      <t>ジュンキョウジュ</t>
    </rPh>
    <phoneticPr fontId="1"/>
  </si>
  <si>
    <t xml:space="preserve">8月17日（月）～8月21日（金）
8月24日（月）～8月28日（金）
</t>
  </si>
  <si>
    <t>特にないが作業着があると良い。</t>
  </si>
  <si>
    <t>学生と相談し決定する。</t>
  </si>
  <si>
    <t>3Dプリンタ（FDM）で作った部材の強度は何で決まる？～造形条件と積層方向の影響を体験する～</t>
  </si>
  <si>
    <t>近年、FDM方式の3Dプリンタは、試作品の製作に加え、治具、日用品、医療・福祉分野、ロボット部品、輸送機器部材など、さまざまな場面で活用されています。3Dデータから直接かたちを作ることができるため、短時間で複雑な形状を製作できる点が大きな魅力です。一方で、FDMで作製した部材は、金属材料のように一様な性質をもつとは限らず、造形温度、積層方向、内部構造、造形速度などによって強度が大きく変化するという、非常に興味深い特徴があります。つまり、「同じ材料を使っていても、作り方によって壊れやすさや強さが変わる」という点が、FDMの面白さであり、工学的にも重要な研究課題となっています。
本研修では、FDM方式3Dプリンタの基本原理と応用例を学んだうえで、実際に造形条件や積層方向の異なる試験片を観察し、強度との関係について考えます。さらに、引張試験や破面観察などを通して、「なぜその向きで弱くなるのか」「どのような条件でより強い部材を作れるのか」を、材料力学やものづくりの視点から体験的に学びます。3Dプリンタを“ただ形を作る機械”としてではなく、“強さを設計するためのものづくり技術”として理解することで、機械、材料、設計、製造にまたがる工学の面白さを実感できる内容です。将来、3Dプリンタを使った製品開発や研究に興味のある学生にとって、ものづくりの見方が広がるきっかけとなることを目指します。</t>
  </si>
  <si>
    <t xml:space="preserve">宮下　幸雄　教授
ZHANG Nan　助教
</t>
  </si>
  <si>
    <t>宮下　幸雄　教授</t>
    <rPh sb="6" eb="8">
      <t>キョウジュ</t>
    </rPh>
    <phoneticPr fontId="1"/>
  </si>
  <si>
    <t>ZHANG Nan　助教</t>
    <rPh sb="10" eb="12">
      <t>ジョキョウ</t>
    </rPh>
    <phoneticPr fontId="1"/>
  </si>
  <si>
    <t xml:space="preserve">
8月24日（月）～8月28日（金）
8月31日（月）～9月4日（金）
</t>
  </si>
  <si>
    <t>特になし。
実験を行うので、サンダルは不可です。</t>
  </si>
  <si>
    <t>ロボット工学の基礎と遠隔制御ロボットの操作性向上</t>
  </si>
  <si>
    <t>　遠隔制御ロボットは、操作者の運動を遠隔地のロボットで再現し、リベット打ち等の作業を実現するものである。しかしながら、遠隔ロボットにおける作業は、自分の手に直にハンドツールを把持して行う作業と比べて操作性が劣るのが実情である。
　そこで本研修では、１。ロボット工学の基本的な学習、２。遠隔制御ロボットの体験、３。操作性劣化の問題点の把握、４。操作性改善手法の提案、５。提案手法の実装、を通じて、遠隔制御の理解を図る。</t>
  </si>
  <si>
    <t xml:space="preserve">三好　孝典　教授
横田　和哉　助教
</t>
  </si>
  <si>
    <t>三好　孝典　教授</t>
    <rPh sb="6" eb="8">
      <t>キョウジュ</t>
    </rPh>
    <phoneticPr fontId="1"/>
  </si>
  <si>
    <t>オンライン実施ですが、受講地から長岡のロボットを遠隔操作してもらいます。</t>
  </si>
  <si>
    <t>定年
助教</t>
    <rPh sb="0" eb="2">
      <t>テイネン</t>
    </rPh>
    <rPh sb="3" eb="5">
      <t>ジョキョウ</t>
    </rPh>
    <phoneticPr fontId="1"/>
  </si>
  <si>
    <t>・電気パルスを用いた微生物の活性化
・小規模微生物燃料電池の開発</t>
  </si>
  <si>
    <t>電気パルスを用いた微生物の活性化
・電気パルスの概要説明、使用法の習得
・微生物へのパルス電場の導入実験
・パルス導入による微生物への影響調査（特に顕微鏡での観察等）
小規模微生物燃料電池の開発
・小規模かつ高効率な微生物燃料電池リアクターの設計</t>
  </si>
  <si>
    <t xml:space="preserve">中山　忠親　教授
滝本　祐也　助教
</t>
  </si>
  <si>
    <t>中山　忠親　教授</t>
    <rPh sb="6" eb="8">
      <t>キョウジュ</t>
    </rPh>
    <phoneticPr fontId="1"/>
  </si>
  <si>
    <t>滝本　祐也　助教</t>
    <rPh sb="6" eb="8">
      <t>ジョキョウ</t>
    </rPh>
    <phoneticPr fontId="1"/>
  </si>
  <si>
    <t>特に必要ありません</t>
  </si>
  <si>
    <t>昼12時終了予定</t>
  </si>
  <si>
    <t>産業用ロボット用アクチュエータとして一般的に用いられている永久磁石同期モータ(PMSM)がどのように駆動され制御されているか、座学だけでは学べない実践的な制御工学およびモーションコントロールを体験しながら学ぶ。本研修では、MATLAB/Simulinkの使い方の習得からスタートし、PMSMのモデル化、電流制御・速度制御・位置制御や、外乱オブザーバを用いた加速度制御に基づく力制御のシミュレーションを通して、実戦で役立つ制御理論を体得する。最後に、研修の進行状況により、リアルタイムフレームワーク(Linux/ARCS6)をベースとしたC++17による制御系コーディングと実装テクニックについて会得する機会もある。</t>
  </si>
  <si>
    <t xml:space="preserve">横倉　勇希　教授
</t>
  </si>
  <si>
    <t>横倉　勇希　教授</t>
    <rPh sb="6" eb="8">
      <t>キョウジュ</t>
    </rPh>
    <phoneticPr fontId="1"/>
  </si>
  <si>
    <t>服装は普段着、ノートパソコンがあると望ましい（貸し出し可）</t>
  </si>
  <si>
    <t>非真空プロセスによる透明太陽電池の作製</t>
  </si>
  <si>
    <t>非真空プロセスで透明太陽電池の作製を行います。具体的には、溶液塗布により基板上に透明n型半導体ZnOシード層を作り、それをとある溶液に浸して透明n型半導体ZnOナノロッド群を生やし、さらにそれをとある溶液に浸して、ナノロッド群の隙間を銅ハライド透明p型半導体で埋めることで透明なpn接合を作ります。ZnOナノロッドや透明pn接合の電子顕微鏡像撮影、X線回折観測、透過率測定を行います。最後に、疑似太陽光照射下で電圧電流特性を観測します。うまく作ることができたら、（ちょっとだけ？）発電してくれるはずです。</t>
  </si>
  <si>
    <t xml:space="preserve">田中　久仁彦　教授
金井　綾香　助教
</t>
  </si>
  <si>
    <t>田中　久仁彦　教授</t>
    <rPh sb="7" eb="9">
      <t>キョウジュ</t>
    </rPh>
    <phoneticPr fontId="1"/>
  </si>
  <si>
    <t>金井　綾香　助教</t>
    <rPh sb="6" eb="8">
      <t>ジョキョウ</t>
    </rPh>
    <phoneticPr fontId="1"/>
  </si>
  <si>
    <t>装置の関係上、2名ですが、希望者が多数の場合3名も可です。</t>
  </si>
  <si>
    <t>原料の重さを計算するので電卓（スマホでOK)が必要です。服装は自由ですが、薬品を扱ったりいろいろ動き回ることを想定したものにしてください（スーツとか高級な服装でなければ大丈夫）</t>
  </si>
  <si>
    <t>最終日は報告会の予定です。参加者の都合を聞いて、最終時間の調整をします。少なくとも午前中いっぱいはやります。</t>
  </si>
  <si>
    <t>真空装置を用いて環境や人に優しい＋低コストな次世代太陽電池を実際に作ってみよう！</t>
  </si>
  <si>
    <t>太陽光を利用する太陽光発電は世界のインフラを支えるエネルギー源として期待されています。当研究室では、環境や人に優しくをモットーに安価で無毒な今までにない太陽電池の実現を目指し、薄膜成膜からデバイス応用まで幅広く研究を行っています。その中でもCu2SnS3　(CTS)は十円玉やブリキに含まれる銅や錫、温泉によくある硫黄から構成されている半導体材料であり、安全安価でありながら可視光を多く吸収することが出来るため、次世代型新規太陽電池材料として期待されています。このテーマでは工業的に有利な真空プロセス(今回はRFスパッタ法及び蒸着法)を使用して、銅や錫を堆積させ、硫黄と加熱反応させることにより、高品質なCTS薄膜を成膜します。さらに、それを用いてCTS薄膜太陽電池を作製し、実際に効率を測定してもらいます(発電するかしないかは当日のお楽しみ♪)</t>
  </si>
  <si>
    <t xml:space="preserve">金井　綾香　助教
田中　久仁彦　教授
</t>
  </si>
  <si>
    <t>服装は特に指定なし。
ノート、筆記用具、ノートパソコン、USBがあると良い。</t>
  </si>
  <si>
    <t>15時ごろ終了予定　(バスや新幹線の時間による時間変更は可能です)</t>
  </si>
  <si>
    <t xml:space="preserve">須貝　太一　准教授
江　偉華　教授
</t>
  </si>
  <si>
    <t>須貝　太一　准教授</t>
    <rPh sb="6" eb="9">
      <t>ジュンキョウジュ</t>
    </rPh>
    <phoneticPr fontId="1"/>
  </si>
  <si>
    <t>江　偉華　教授</t>
    <rPh sb="5" eb="7">
      <t>キョウジュ</t>
    </rPh>
    <phoneticPr fontId="1"/>
  </si>
  <si>
    <t xml:space="preserve">山下　智樹　准教授
</t>
  </si>
  <si>
    <t>山下　智樹　准教授</t>
    <rPh sb="6" eb="9">
      <t>ジュンキョウジュ</t>
    </rPh>
    <phoneticPr fontId="1"/>
  </si>
  <si>
    <t>ノートPCを持参</t>
  </si>
  <si>
    <t xml:space="preserve">木村　宗弘　教授
柴田　陽生　助教
</t>
  </si>
  <si>
    <t>木村　宗弘　教授</t>
    <rPh sb="6" eb="8">
      <t>キョウジュ</t>
    </rPh>
    <phoneticPr fontId="1"/>
  </si>
  <si>
    <t>柴田　陽生　助教</t>
    <rPh sb="6" eb="8">
      <t>ジョキョウ</t>
    </rPh>
    <phoneticPr fontId="1"/>
  </si>
  <si>
    <t>1名程度なら増員も対応します</t>
  </si>
  <si>
    <t>13:00終了予定</t>
  </si>
  <si>
    <t>「目に見えない光」である電波（cmオーダーの波長）や赤外光（μmオーダーの波長）の発生や検出を行うとともに、それらの応用に関する研修を行う。前半では、電波を発生、検出するためのアンテナの評価、および、メタマテリアルを用いた電波の伝搬制御に関する初歩的な実験に取り組むことで、「目に見えない光」の性質や制御方法を学ぶ。後半では、「目に見えない光」の応用として、FTIRを用いた半導体量子井戸（ナノ構造）や身の回りの材料の赤外光吸収測定を行い、小さすぎて目に見えない物質構造の解明に取り組む。</t>
  </si>
  <si>
    <t xml:space="preserve">玉山　泰宏　准教授
鵜沼　毅也　教授
</t>
  </si>
  <si>
    <t>玉山　泰宏　准教授</t>
    <rPh sb="6" eb="9">
      <t>ジュンキョウジュ</t>
    </rPh>
    <phoneticPr fontId="1"/>
  </si>
  <si>
    <t>鵜沼　毅也　教授</t>
    <rPh sb="6" eb="8">
      <t>キョウジュ</t>
    </rPh>
    <phoneticPr fontId="1"/>
  </si>
  <si>
    <t>太陽光発電のパワーコンディショナを理解しよう！</t>
  </si>
  <si>
    <t>太陽光発電には、発電された直流電力を私たちが使う交流電力に変換するパワーコンディショナと呼ばれる半導体電力変換器が不可欠です。実際には、パワーコンディショナはチョッパと呼ばれる直流の電圧変換をする回路とインバータという直流を交流に変換する回路、そのほかの回路から成り立っています。本研修では、これらの回路の動作と制御について回路解析ソフトウェアによるシミュレーションを通して学び、太陽光発電のパワーコンディショナについて理解します。</t>
  </si>
  <si>
    <t xml:space="preserve">三浦　友史　教授
舟木　秀明　助教
</t>
  </si>
  <si>
    <t>三浦　友史　教授</t>
    <rPh sb="6" eb="8">
      <t>キョウジュ</t>
    </rPh>
    <phoneticPr fontId="1"/>
  </si>
  <si>
    <t>舟木　秀明　助教</t>
    <rPh sb="6" eb="8">
      <t>ジョキョウ</t>
    </rPh>
    <phoneticPr fontId="1"/>
  </si>
  <si>
    <t>参加学生の希望に従う。</t>
  </si>
  <si>
    <t>画像処理AIのプログラミングを実践してみよう！</t>
  </si>
  <si>
    <t>スマートフォンでの顔認証や画風変換、生成AI（人工知能）による画像生成など、画像処理AIは様々な場面で活用されています。本研修では、画像処理AIのプログラミングを実践し、受講生自らが考案する個別課題の解決に取り組みます。
（主な実施内容）
・個別課題の設定：画像認識・物体検出・検索等の実践的な課題を教員・チュータと検討します。希望に応じて、音声やテキストなど、画像以外のデータも扱えます。
・基礎演習：画像処理AIのプログラミングの基礎を演習します。画像処理AIだけでなく、様々な用途に広く利用されているプログラミング言語であるPythonを用います。
・実践演習：教員・チュータと相談しながら、個別課題を解決するための画像処理AIのプログラミングを実践します。
・成果発表：各自のプレゼン、参加者のディスカッションを通じて、本研修を総括します。</t>
  </si>
  <si>
    <t xml:space="preserve">岩橋　政宏　教授
原川　良介　准教授
</t>
  </si>
  <si>
    <t>岩橋　政宏　教授</t>
    <rPh sb="6" eb="8">
      <t>キョウジュ</t>
    </rPh>
    <phoneticPr fontId="1"/>
  </si>
  <si>
    <t>原川　良介　准教授</t>
    <rPh sb="6" eb="9">
      <t>ジュンキョウジュ</t>
    </rPh>
    <phoneticPr fontId="1"/>
  </si>
  <si>
    <t>服装は自由です。
ノートPCを持参ください（スペックは問いません）。
これまでの実施例：https://tech。nagaokaut。ac。jp/openhouse/</t>
  </si>
  <si>
    <t>物体の内部の状態を、物体を壊すことなく計測する技術は、産業分野では非破壊検査技術、医学生物学分野では非侵襲計測技術と呼ばれ、各分野の進展に大きく貢献しています。本研究室では、光や超音波を組み合わせた技術を活用して、"Never seen before"な画像を取得するべく、日々研究を行っています。本研修では、物体内部の構造をカラーで3次元画像化する、最新バイオフォトニクス技術を駆使した顕微鏡である光音響顕微鏡を用いて、身近なものの内部構造をカラーで観察するとともに、これを可能とする光学技術・超音波技術・信号処理・画像処理技術について幅広く学びます。</t>
  </si>
  <si>
    <t xml:space="preserve">平沢　壮　准教授
</t>
  </si>
  <si>
    <t>平沢　壮　准教授</t>
    <rPh sb="5" eb="8">
      <t>ジュンキョウジュ</t>
    </rPh>
    <phoneticPr fontId="1"/>
  </si>
  <si>
    <t>データまとめ用にノートPCがあると便利です。持参困難な場合には研究室内で使用可能なPCを貸与しますが、台数に制限があるため予めご連絡ください。その他の安全器具に関しては貸与します。</t>
  </si>
  <si>
    <t>基本的に１４：００終了予定ですが、個別の事情に応じて調整可能です。</t>
  </si>
  <si>
    <t xml:space="preserve">佐々木　友之　准教授
</t>
  </si>
  <si>
    <t>佐々木　友之　准教授</t>
    <rPh sb="7" eb="10">
      <t>ジュンキョウジュ</t>
    </rPh>
    <phoneticPr fontId="1"/>
  </si>
  <si>
    <t>身近な数学の不思議〜工学への応用を体験しよう！〜</t>
  </si>
  <si>
    <t>「数学は難しい」というイメージがありますが、数学は世界共通の理学言語であり、数学があるからこそ工学への応用もあると考えています。本研修では、数学を多方面から興味深く知ることで数学の面白さを感じるととともに、数学が工学にどのように使われているかを体験していただきます。難しい理論や証明を解くのではなく、数学をパズル感覚で楽しいものだと捉えていただくことをモットーにしています。数学を楽しいものだと捉えていただくことで、数学へのさらなる興味が深まることを期待しています。</t>
  </si>
  <si>
    <t xml:space="preserve">眞田　亜紀子　准教授
</t>
  </si>
  <si>
    <t>眞田　亜紀子　准教授</t>
    <rPh sb="7" eb="10">
      <t>ジュンキョウジュ</t>
    </rPh>
    <phoneticPr fontId="1"/>
  </si>
  <si>
    <t>服装は自由。自分が利用しているPCやタブレット（プログラミングやスライド作成ができる環境）を持参。</t>
  </si>
  <si>
    <t>14:30終了予定。</t>
  </si>
  <si>
    <t>偏光で見る世界</t>
  </si>
  <si>
    <t>普段、私たちが目で見ている世界には、光の色（波長）と明るさ（振幅）の情報しか含まれていません。しかし、光にはそれ以外にも「偏光」と呼ばれる性質があります。偏光とは、光が振動する向きに関する情報です。私たちの研究室では、この偏光の情報を測定・可視化することで、通常のカメラでは見えない世界を観察する研究を行っています。偏光を利用すると、物質の内部にかかる力、表面の微細な凹凸、さらには数原子レベルの薄い膜の厚さなどを調べることができます。本テーマでは、偏光を測る装置を使った体験を通して、偏光とはどのようなものか、そして偏光で世界がどのように違って見えるのかを紹介します。偏光を通して見る世界は、普段私たちが見ている景色とはまったく違った姿を見せてくれるはずです。</t>
  </si>
  <si>
    <t>小野　浩司　教授
藤井　賢吾　助教
野田　浩平　技術職員
坂本　盛嗣　准教授</t>
  </si>
  <si>
    <t>小野　浩司　教授</t>
    <rPh sb="6" eb="8">
      <t>キョウジュ</t>
    </rPh>
    <phoneticPr fontId="1"/>
  </si>
  <si>
    <t>藤井　賢吾　助教</t>
    <rPh sb="6" eb="8">
      <t>ジョキョウ</t>
    </rPh>
    <phoneticPr fontId="1"/>
  </si>
  <si>
    <t>野田　浩平　技術職員</t>
    <rPh sb="6" eb="10">
      <t>ギジュツショクイン</t>
    </rPh>
    <phoneticPr fontId="1"/>
  </si>
  <si>
    <t>坂本　盛嗣　准教授</t>
    <rPh sb="6" eb="9">
      <t>ジュンキョウジュ</t>
    </rPh>
    <phoneticPr fontId="1"/>
  </si>
  <si>
    <t>私服で構いません</t>
  </si>
  <si>
    <t>電気を制するパワーエレクトロニクス技術を実践</t>
  </si>
  <si>
    <t>電気自動車、エアコン、IH調理器、冷蔵庫、スマートフォン、電源アダプタなど、今私達の生活は多くの電気製品に支えられています。これらの製品の中には、電気のカタチを変えるためのパワーエレクトロニクス回路という部品が含まれているのをご存知でしょうか？パワーエレクトロニクス回路は電気のカタチを所望のカタチに変換させることで、様々な電気製品を高効率に動作させることができます。本研修では、パワーエレクトロニクス回路を自分の思った通りに動作させるためのプログラミングを体験し、その後実際に回路動作可能かを実験で確かめます。</t>
  </si>
  <si>
    <t xml:space="preserve">日下　佳祐　准教授
</t>
  </si>
  <si>
    <t>日下　佳祐　准教授</t>
    <rPh sb="6" eb="9">
      <t>ジュンキョウジュ</t>
    </rPh>
    <phoneticPr fontId="1"/>
  </si>
  <si>
    <t>私服</t>
  </si>
  <si>
    <t>音を自在に操ろう！ AIと信号処理で創る「自分専用オーディオシステム」の開発体験</t>
  </si>
  <si>
    <t>最近では、ゲームや音楽を迫力ある音で楽しめるようになってきました。これらは、高度に最適化されたディジタル信号処理やAI・機械学習の技術によって実現されています。本研修では、Pythonを駆使して、イコライザーやコンプレッサー、リバーブといった「オーディオエフェクター」の実装に加え、没入感を創出する「３次元立体音響システム」のプロトタイピングに挑戦します。さらに、特殊な実験施設「無響室」を利用したインパルス応答測定などの実践を通じ、音の物理的性質やヒトの聴覚メカニズム、そしてディジタル信号処理やAI・機械学習の基礎を体系的に学びます。理論をコードに落とし込み、あなただけの理想のオーディオシステムを自分の手で設計・開発してみましょう。</t>
  </si>
  <si>
    <t xml:space="preserve">杉田　泰則　准教授
</t>
  </si>
  <si>
    <t>杉田　泰則　准教授</t>
    <rPh sb="6" eb="9">
      <t>ジュンキョウジュ</t>
    </rPh>
    <phoneticPr fontId="1"/>
  </si>
  <si>
    <t>セラミックスコンデンサの作製と評価</t>
  </si>
  <si>
    <t>本研修では、代表的な強誘電体材料であるBaTiO₃を用いたセラミックスコンデンサの作製と特性評価を通して、セラミックス材料の作製プロセスと電気特性評価の基礎を学ぶことを目的とする。BaTiO₃粉末に添加物を加えて混合し、成形および焼成によりセラミックス試料を作製する。作製した試料について、X線回折測定により結晶構造を評価するとともに、インピーダンスアナライザを用いて誘電特性を測定する。これらの結果を比較・検討することにより、添加物が結晶構造および誘電特性に与える影響について理解を深める。</t>
  </si>
  <si>
    <t xml:space="preserve">岡元　智一郎　准教授
</t>
  </si>
  <si>
    <t>岡元　智一郎　准教授</t>
    <rPh sb="7" eb="10">
      <t>ジュンキョウジュ</t>
    </rPh>
    <phoneticPr fontId="1"/>
  </si>
  <si>
    <t>実験を行うため、動きやすく汚れても差し支えのない服装で参加してください。また、安全のためサンダル等は避け、運動靴などのかかとのある靴を着用してください。なお、筆記用具、ノート（またはメモ帳）およびPCを持参してください。</t>
  </si>
  <si>
    <t>身近な省エネルギー技術「パワーエレクトロニクス」を体験！</t>
  </si>
  <si>
    <t>地球温暖化やエネルギー問題を解決する鍵となるのがパワーエレクトロニクスです。パワーエ
レクトロニクスは電気を上手に使う技術であり、冷蔵庫やエアコンなどの家電製品やスマート
フォンの充電器、今話題の電気自動車や太陽光発電など、身の回りの様々なところで使われて
います。このテーマでは、パワーエレクトロニクスが私たちの生活を快適にする、スゴイ技術で
あることを実感できます。また、身の回りで使われている回路を通してパワーエレクトロニクスの
基礎を勉強できるだけでなく、実際に回路を作って動かすことで研究の楽しさを知ることができ
ます。研修では降圧チョッパ回路のシミュレーションや回路作製、実験を行います。シミュレー
ションの上手な使い方、実験のむずかしさを学ぶことができます。</t>
  </si>
  <si>
    <t xml:space="preserve">伊東　淳一　教授
渡辺　大貴　助教
</t>
  </si>
  <si>
    <t>伊東　淳一　教授</t>
    <rPh sb="6" eb="8">
      <t>キョウジュ</t>
    </rPh>
    <phoneticPr fontId="1"/>
  </si>
  <si>
    <t>渡辺　大貴　助教</t>
    <rPh sb="6" eb="8">
      <t>ジョキョウ</t>
    </rPh>
    <phoneticPr fontId="1"/>
  </si>
  <si>
    <t>カオスを知り、未来を予測しよう</t>
  </si>
  <si>
    <t>「カオス」とは、自然科学において自然界や工学システムに多く見られる、初期値に鋭敏に依存する不規則な振動現象のことを指します。本テーマでは、「カオスとは何か？」「なぜカオスが発生するのか？」といった基本的な原理や仕組みを理解し、AIによる未来予測の基礎を学びます。
具体的には、カオスを生じる非線形システムの例として二重振り子を実際に作成し、その運動データを取得します。そして、リザバーコンピューティングを用いて時系列予測を行います。
研修では、動画像から位置データを抽出してカオス現象を確認するとともに、解析やAIの学習のための数値シミュレーションやプログラミングの基礎を体験することができます。</t>
  </si>
  <si>
    <t xml:space="preserve">坪根　正　教授
</t>
  </si>
  <si>
    <t>坪根　正　教授</t>
    <rPh sb="5" eb="7">
      <t>キョウジュ</t>
    </rPh>
    <phoneticPr fontId="1"/>
  </si>
  <si>
    <t>16:00終了予定。ただし、受講者の要望に応じて早めに終了するなどの対応をします。</t>
  </si>
  <si>
    <t>脳信号を用いた外部機器の制御</t>
  </si>
  <si>
    <t>本テーマでは、ブレインコンピュータインターフェース(BCI)と呼ばれる脳の信号を用いて外部を操作するインターフェースの体験として、脳波(EEG)と呼ばれる脳活動計測装置を用いて脳の賦活状態を推定し、その推定値を使った外部機器（ロボットアームなど）の操作を行う。最初にEEGなどの脳活動の計測手法について実習し、実際に脳活動を計測する実験を行う。次に、計測データを使って、Pythonによるプログラミングを行い、脳が活動しているかどうかを判別する簡単な機械学習を用いた解析を行う。この解析で推定された状態（ON/OFFなど）に基づき、ロボットアームを脳活動により制御することを目指す。Pythonでの解析が主な内容となるため、事前にPythonに慣れていることが望ましい。</t>
  </si>
  <si>
    <t xml:space="preserve">南部　功夫　准教授
草野　利樹　技術職員
</t>
  </si>
  <si>
    <t>南部　功夫　准教授</t>
    <rPh sb="6" eb="7">
      <t>ジュン</t>
    </rPh>
    <rPh sb="7" eb="9">
      <t>キョウジュ</t>
    </rPh>
    <phoneticPr fontId="1"/>
  </si>
  <si>
    <t>草野　利樹　技術職員</t>
    <rPh sb="6" eb="10">
      <t>ギジュツショクイン</t>
    </rPh>
    <phoneticPr fontId="1"/>
  </si>
  <si>
    <t>16:00 終了予定</t>
  </si>
  <si>
    <t>高橋　一匡　准教授
菊池　崇志　教授
佐々木　徹　教授
田中　徹　技術職員</t>
  </si>
  <si>
    <t>高橋　一匡　准教授</t>
    <rPh sb="6" eb="9">
      <t>ジュンキョウジュ</t>
    </rPh>
    <phoneticPr fontId="1"/>
  </si>
  <si>
    <t>菊池　崇志　教授</t>
    <rPh sb="6" eb="8">
      <t>キョウジュ</t>
    </rPh>
    <phoneticPr fontId="1"/>
  </si>
  <si>
    <t>佐々木　徹　教授</t>
    <rPh sb="6" eb="8">
      <t>キョウジュ</t>
    </rPh>
    <phoneticPr fontId="1"/>
  </si>
  <si>
    <t>田中　徹　技術職員</t>
    <rPh sb="5" eb="9">
      <t>ギジュツショクイン</t>
    </rPh>
    <phoneticPr fontId="1"/>
  </si>
  <si>
    <t>増員が必要であれば要相談</t>
  </si>
  <si>
    <t>やってみようデータ駆動制御</t>
  </si>
  <si>
    <t>従来型の制御系設計、いわゆるモデルベース制御においてはモデリングの手間があり、これに対し観測された入出力データから直接制御器の調整を図る方法論がデータ駆動制御です。本課題では、スタンダードなモデルベース制御の一連の流れとデータ駆動制御器パラメータ調整の入門的な内容およびその数値シミュレーションを扱います。進捗に応じて、関連する連続最適化の内容についても触れます。とりあえず「完全に理解した」状態を目指します。</t>
  </si>
  <si>
    <t xml:space="preserve">豊田　充　講師
</t>
  </si>
  <si>
    <t>豊田　充　講師</t>
    <rPh sb="5" eb="7">
      <t>コウシ</t>
    </rPh>
    <phoneticPr fontId="1"/>
  </si>
  <si>
    <t>特に指定はありません。</t>
  </si>
  <si>
    <t>受講生のご都合に合わせて相談して決めます。</t>
  </si>
  <si>
    <t>藤井　賢吾　助教
小野　浩司　教授
坂本　盛嗣　准教授
野田　浩平　技術職員</t>
  </si>
  <si>
    <t>私服で構いません。</t>
  </si>
  <si>
    <t>14:30修了予定。都合により調整可能。</t>
  </si>
  <si>
    <t>日常生活の行動を科学しよう：近く情報科学の観点から</t>
  </si>
  <si>
    <t>人は常に外界から多くの刺激（情報）を享受している。それらはどの様に知覚され、意思決定の材料に用いられるか、また、知覚された情報はどの様に認知されるか、を概観し、視線計測を応用した情報獲得に関する実験・分析を行う。また、発展的に、実験結果をどの様に適用すると日常生活における人の行動を説明できるか、について考察する。</t>
  </si>
  <si>
    <t xml:space="preserve">中平　勝子　准教授
</t>
  </si>
  <si>
    <t>中平　勝子　准教授</t>
    <rPh sb="6" eb="9">
      <t>ジュンキョウジュ</t>
    </rPh>
    <phoneticPr fontId="1"/>
  </si>
  <si>
    <t>希望があれば対面でも可</t>
  </si>
  <si>
    <t>可能であれば作業用の端末を準備してください。その他、必要に応じて事前に指示をします。</t>
  </si>
  <si>
    <t>15：30終了予定</t>
  </si>
  <si>
    <t>言語を理解する能力は日常のありとあらゆる場面で必要であるが、中でも教育や学習は言語を通じて行われることがほとんどである。そのため、人間がどのように言語を理解しているかを明らかにすることで、教育や学習をより良いものにすることが期待できる。本研修ではまず、人間の言語理解の仕組みと脳活動計測に関する基礎的な知識を学ぶ。その後、言語理解に関する脳活動計測実験を実施し、データを解析することで、人間がどのように言語を理解しているのかについて考察を深める。</t>
  </si>
  <si>
    <t xml:space="preserve">秋元　頼孝　准教授
</t>
  </si>
  <si>
    <t>秋元　頼孝　准教授</t>
    <rPh sb="6" eb="9">
      <t>ジュンキョウジュ</t>
    </rPh>
    <phoneticPr fontId="1"/>
  </si>
  <si>
    <t>13:00～17:00の間で、それぞれの都合に合わせて各自が終了時刻を設定する。</t>
  </si>
  <si>
    <t>スポーツ動作の計測と解析研修</t>
  </si>
  <si>
    <t>本研修では、スポーツにおける動作の計測・解析に関する基礎知識と実践的スキルの習得を目的とします。
研修内容は、以下の3点を予定しています。
１。スポーツデータ計測実験
　計測機器（モーションキャプチャ、慣性センサ、筋電図など）の原理、特徴、使用方法を理解し、実験からデータを収集する。
２。スポーツ動作解析
　統計学、機械学習などの基礎理論を学び、収集データを用いた解析を行う。
３。データの可視化とプレゼンテーション
解析結果をグラフや図で可視化し、わかりやすい表現方法でレポートをまとめ、プレゼンテーション資料を作成し、ディスカッションを通じてデータの特徴や傾向を評価する。</t>
  </si>
  <si>
    <t xml:space="preserve">大橋　智志　准教授
永森　正仁　助教
</t>
  </si>
  <si>
    <t>大橋　智志　准教授</t>
    <rPh sb="6" eb="9">
      <t>ジュンキョウジュ</t>
    </rPh>
    <phoneticPr fontId="1"/>
  </si>
  <si>
    <t>永森　正仁　助教</t>
    <rPh sb="6" eb="8">
      <t>ジョキョウ</t>
    </rPh>
    <phoneticPr fontId="1"/>
  </si>
  <si>
    <t xml:space="preserve">西山　雄大　准教授
</t>
  </si>
  <si>
    <t>西山　雄大　准教授</t>
    <rPh sb="6" eb="9">
      <t>ジュンキョウジュ</t>
    </rPh>
    <phoneticPr fontId="1"/>
  </si>
  <si>
    <t xml:space="preserve">野村　収作　教授
Chayani Dilrukshi　助教
</t>
  </si>
  <si>
    <t>野村　収作　教授</t>
    <rPh sb="6" eb="8">
      <t>キョウジュ</t>
    </rPh>
    <phoneticPr fontId="1"/>
  </si>
  <si>
    <t>Chayani Dilrukshi　助教</t>
    <rPh sb="18" eb="20">
      <t>ジョキョウ</t>
    </rPh>
    <phoneticPr fontId="1"/>
  </si>
  <si>
    <t>経営データ科学入門：データからビジネス価値の創造へ</t>
  </si>
  <si>
    <t>数理・データサイエンスを用いた経営課題の解決をテーマに研修を行います。近年のビジネス環境において、直感や経験則だけでなく、データに基づいた意思決定の重要性が急速に高まっています。
企業が保有するデータをどのように営業利益に結びつけるかという「情報・経営システム工学」の基礎を学ぶ研修となります。従来の勘と経験に頼った意思決定から、データを活用した科学的アプローチへの転換が、競争優位性を確保する鍵となっています。
例えば、顧客から動画のレビューデータが企業内に蓄積されている状況を想定します。このような非構造化データから、顧客の嗜好や行動パターンを抽出し、マーケティング戦略や商品開発に活かすことで、より効果的なビジネス展開が可能となります。
ここから、経営者としてデータ分析を行う際には、まずはデータの整理が必要となります。意思決定に活用できる質の高いデータを得るためには、データの収集から前処理、クレンジングまでの一連のプロセスを適切に実施することが重要です。
データの整理後は、利益拡大のため、例えばNetflixのような動画推薦システムの構築。ユーザ間のコミュニケーションを想定したユーザのグルーピングなどがあります。これらの施策は、データに基づく予測モデルやセグメンテーション分析により、より精度の高い意思決定を可能にします。
このような基礎技術に触れることを研修の目標とし、余裕があれば新しいデータの分析方法について議論を行います。さらに、データドリブンな組織文化の醸成や、継続的なデータ活用のためのフレームワークについても検討します。これにより、組織全体でデータに基づく意思決定を実践できる基盤を構築することを目指します。</t>
  </si>
  <si>
    <t xml:space="preserve">雲居　玄道　准教授					
Nur　Adlin　助教
</t>
  </si>
  <si>
    <t xml:space="preserve">雲居　玄道　准教授					</t>
    <rPh sb="6" eb="9">
      <t>ジュンキョウジュ</t>
    </rPh>
    <phoneticPr fontId="1"/>
  </si>
  <si>
    <t>Nur　Adlin　助教</t>
    <rPh sb="10" eb="12">
      <t>ジョキョウ</t>
    </rPh>
    <phoneticPr fontId="1"/>
  </si>
  <si>
    <t>各自１台のPC（ＯＳは問わず、chromeブラウザが使えればよい）を持参すること。</t>
  </si>
  <si>
    <t>14:00頃終了予定。</t>
  </si>
  <si>
    <t>初学者にも対応する予定であるが、Pythonのpandasによるデータ分析を行ったことがあると望ましい。</t>
  </si>
  <si>
    <t>人の運動時における身体機能をセンシングする：非侵襲生体計測の基礎と応用</t>
  </si>
  <si>
    <t>本研修では、自転車運動による負荷テストを題材に、呼気ガス分析装置や近赤外線分光装置（NIRS）をはじめとする複数の非侵襲的な生体計測技術を用いて、運動時における人体の身体機能変化を多角的に捉える。計測から得られたデータを自ら解析・考察するプロセスを通じて、スポーツ科学・運動生理学の基礎知識を習得するとともに科学的思考の姿勢を養うことを目的とする。</t>
  </si>
  <si>
    <t xml:space="preserve">奥島　大　准教授
</t>
  </si>
  <si>
    <t>奥島　大　准教授</t>
    <rPh sb="5" eb="8">
      <t>ジュンキョウジュ</t>
    </rPh>
    <phoneticPr fontId="1"/>
  </si>
  <si>
    <t xml:space="preserve">運動ができる服装（Tシャツ・短パン）、および室内用シューズ
※施設内に更衣室が別にあるため、来学は私服で問題ない
</t>
  </si>
  <si>
    <t>学生の都合に合わせる</t>
  </si>
  <si>
    <t>生体の鉱物を人工的に合成する技術の習得</t>
  </si>
  <si>
    <t>　生体の歯や骨などの硬組織は、「生体鉱化作用」とよばれる仕組みによってつくられています。これは、生体環境の中で無機イオンが自発的に集まり、まるで自然が設計図を描くかのように鉱物が形成される現象です。こうして生まれる鉱物の「形」は、ナノスケールで精密に並んだ構造体であり、まさに自然が生み出す芸術作品ともいえます。それらは、単なる物質ではなく、私たちの体を支える高機能材料として生命活動に不可欠な役割を果たしています。
　本研修では、この巧妙な生体鉱化作用の仕組みをヒントに、自然界のプロセスを人工的に再現し、医療・バイオ産業に役立つ新しい材料を創り出す技術を学びます。具体的には、生体鉱化作用を模倣した方法により、多孔質シリカ粒子やアパタイトナノ結晶といった最先端のナノ材料を合成し、それらを医療・バイオ分野へ応用するプロセスを実践的に体験します。さらに、合成した材料が細胞とどのように相互作用し、どのように生命機能を制御できるのかについても学びます。化学・材料・生命科学が融合するこの分野は、次世代の医療・バイオ技術を支える重要な研究領域です。本研修を通して、自然に学びながら未来の医療を創る「バイオマテリアル研究」の面白さと可能性を体感してください。</t>
  </si>
  <si>
    <t xml:space="preserve">多賀谷　基博　教授
</t>
  </si>
  <si>
    <t>多賀谷　基博　教授</t>
    <rPh sb="7" eb="9">
      <t>キョウジュ</t>
    </rPh>
    <phoneticPr fontId="1"/>
  </si>
  <si>
    <t>基本的に対面ですが、学生数の変動やコロナ感染の状況などによりオンラインに切り替えることがあります。</t>
  </si>
  <si>
    <t>白衣（作業着）、実験ノート、ゴーグル。
(※ ゴーグルについては本学からの貸出も可能です。)</t>
  </si>
  <si>
    <t>17時までを予定していますが、個別の交通事情などを考慮して最終決定します。</t>
  </si>
  <si>
    <t>技術革新フロンティアコース（本科４年生が対象）希望の学生を優先ください。　</t>
  </si>
  <si>
    <t>同じ分子から違うプラスチック材料を作る：有機化学で学ぶ重合の不思議</t>
  </si>
  <si>
    <t>本研修では、身の回りのプラスチックのもととなる「高分子材料」を、自分の手で合成する実験を行います。この高分子ができる仕組みの基礎は有機化学の反応にあり、本研修ではその代表例である「重合」を体験します。
同じ分子（スチレンモノマー）を使いながら、「ラジカル重合」と「カチオン重合」という異なる有機反応の仕組みでポリマーを合成し、反応の進み方やできあがる材料の性質の違いを比較します。核磁気共鳴スペクトル法(NMR)、赤外線吸収スペクトル法(FT-IR)などを行って、構造解析について学びます。
このような重合の理解は、軽量で丈夫なプラスチック、電子材料、医療材料など、社会で役立つさまざまな材料開発の基礎となっています。また、研修の最後には、大学で行われている金属触媒を用いた重合について紹介し、有機化学の知識がどのように最先端材料研究へ発展していくかを学びます。</t>
  </si>
  <si>
    <t xml:space="preserve">戸田　智之　准教授
</t>
  </si>
  <si>
    <t>戸田　智之　准教授</t>
    <rPh sb="6" eb="9">
      <t>ジュンキョウジュ</t>
    </rPh>
    <phoneticPr fontId="1"/>
  </si>
  <si>
    <t>白衣または作業着が必須。実験メガネが必須。</t>
  </si>
  <si>
    <t>我々の研究室では、生物関連物質の持つ高度な機能の工学的応用を目指し、それらを利用したセンサや電池、機能性材料の作製に取り組んでいます。
今回のオープンハウスでは、生体分子の電気化学応用に関連して、電極材料表面の化学修飾法、生体分子の固定法、電気化学測定装置を用いた物質の検出・定量法について学び、バイオセンサの作製やそれを利用した測定を体験してもらいます。</t>
  </si>
  <si>
    <t xml:space="preserve">桑原　敬司　准教授
</t>
  </si>
  <si>
    <t>桑原　敬司　准教授</t>
    <rPh sb="6" eb="9">
      <t>ジュンキョウジュ</t>
    </rPh>
    <phoneticPr fontId="1"/>
  </si>
  <si>
    <t>ノート、筆記用具、ノートパソコン（持っていれば）、動きやすい靴（サンダルやヒールが高いものは不可）、白衣もしくは作業着上（持っていれば）、保護メガネ（使いたいものがあればそれを持参）</t>
  </si>
  <si>
    <t>15:00頃（応相談）</t>
  </si>
  <si>
    <t>糖鎖という暗号：癌細胞を読み解くカギ</t>
  </si>
  <si>
    <t>糖鎖はグルコースなどの単糖が鎖状につながった分子で、核酸・タンパク質に次ぐ「第3の生命鎖」と呼ばれている。私たちの体を構成するタンパク質の約60％には糖鎖が結合しており、細胞同士の認識や情報伝達に重要な役割を果たしている。興味深いことに、癌などの病気では糖鎖の構造が大きく変化し、それに伴ってタンパク質の働きや細胞のふるまいも変わる。こうした糖鎖構造の変化は、癌の浸潤・転移といった悪性形質と深く関わっており、病気の診断や予後予測のバイオマーカーとしても注目されている。本研修では、糖鎖の基本構造と生合成の仕組み、糖鎖が細胞の性質や癌の悪性化に与える影響を学ぶ。さらに、実際の癌細胞を用いて糖鎖を検出・可視化する実験を体験し、教科書には載っていない「癌細胞の個性」を自分の目で確かめる。本研修を通して、分子レベルの変化がどのように細胞の性質を決定し、生命現象や病気につながっているのかを理解する。</t>
  </si>
  <si>
    <t xml:space="preserve">佐藤　武史　准教授
</t>
  </si>
  <si>
    <t>佐藤　武史　准教授</t>
    <rPh sb="6" eb="9">
      <t>ジュンキョウジュ</t>
    </rPh>
    <phoneticPr fontId="1"/>
  </si>
  <si>
    <t>プラスチックを分解する？つくる？環境中の微生物のヒミツを解き明かす！</t>
  </si>
  <si>
    <t>本研究室では、環境中に残るプラスチックなどの廃棄物や環境汚染物質を、微生物の力で分解・再利用する技術の開発を目指しています。そのために、土壌や海洋からユニークな能力をもつ微生物を探し出し、その働きを遺伝子や酵素のレベルで明らかにしています。今回の研修では、「ポリマー廃棄物を分解したり、生分解性プラスチックを生産したりできる微生物の探索と遺伝子や酵素の機能解明」をテーマに、組換え微生物の作出や遺伝子・酵素の異種宿主発現に取り組みます。
本研修で学べる技術：微生物取り扱い（無菌操作や培養）、DNA取り扱い（遺伝子クローニングと形質転換）、タンパク質取り扱い（酵素生産と酵素活性解析）
研究キーワード：ポリマー分解微生物、生分解性プラスチック、環境負荷低減
研究対象：環境微生物、遺伝子、タンパク質（酵素）、ゲノム情報</t>
  </si>
  <si>
    <t xml:space="preserve">笠井　大輔　准教授
</t>
  </si>
  <si>
    <t>笠井　大輔　准教授</t>
    <rPh sb="6" eb="9">
      <t>ジュンキョウジュ</t>
    </rPh>
    <phoneticPr fontId="1"/>
  </si>
  <si>
    <t>原則として服装は自由ですが、一般的な学生実験の規定に則り、動きやすい服装でお越しください（必要に応じて白衣を着用してください）。</t>
  </si>
  <si>
    <t>ゲノム編集で遺伝子情報を操作したトマトを作出する</t>
  </si>
  <si>
    <t>DNA塩基配列を人為的に改変する「ゲノム編集」によって作出されたトマトが、世界に先駆けて日本で販売されました。本研修では、ゲノム編集（CRISPR/Cas9）技術を習得するために、いくつかの実習、実験を行います。また従来の遺伝子組換え技術によって作出された植物を用いた実習、実験も行いこれらの技術の違いを学習します。
1。 CRISPR/Cas9によるゲノム編集を植物で行うためのDNAコンストラクトの設計。
2。 ゲノム編集トマトの観察、解析。
3。 ゲノム編集トマトのゲノムDNAの抽出と、改変されたDNA塩基配列情報の解析。
4。 アグロバクテリウムを用いた植物への遺伝子導入実験。
5。 オワンクラゲ緑色蛍光タンパク質（GFP）が導入された遺伝子組換え植物の観察、解析。</t>
  </si>
  <si>
    <t xml:space="preserve">西村　泰介　准教授					
</t>
  </si>
  <si>
    <t xml:space="preserve">西村　泰介　准教授					</t>
    <rPh sb="6" eb="9">
      <t>ジュンキョウジュ</t>
    </rPh>
    <phoneticPr fontId="1"/>
  </si>
  <si>
    <t>ナノの世界を体感しよう！！～極薄シート材料の合成と分析～</t>
  </si>
  <si>
    <t>本研究室では、ナノシートと呼ばれる極薄2次元材料を研究対象とし、新しい材料の提案を目指しています。ナノシートは、厚さが数nmと単原子または単位格子（物質の最薄）程度の厚さを持つことを特徴としており、表面のみからなる材料といえます。よって、この材料にしか見られない新規特性の発現など、多方面での活用が期待されています。私達は、この材料の特徴である表面や界面といった観点から研究を深めています。
初日は、ナノの観点から基礎から実際の研究内容についての全体説明を行い、ナノシートについての理解を深めていただきます。2日目から4日目は、実際にナノシートを作り上げます。具体的には、①ナノシートの出発材料である層状化合物の合成から②剥離過程、さらに、③できたものを各種分析装置を使い評価し解析・考察をしていきます。このようにナノシートを通じ、ナノの世界を体感していただきます。そして、最終日は結果をまとめ、研究室の学生と議論し、1週間の体験を振り返りたいと思います。これらの研修を通して、実際の研究室生活を味わいましょう！　　　　　　　　　　　　　　　　　　　　　　　　　　　　　　　　　　　　　　　　　　　　　　　　　　　　　　　　　　　　　　　　　　　　　　　　　　　　　　　　　　　　　　　　　　　　　　　　　　　　　　　　　　　　　　　　　　　　　　　　　　　　　　　　　　　　　　　　　　　　　</t>
  </si>
  <si>
    <t xml:space="preserve">船津　麻美　准教授
</t>
  </si>
  <si>
    <t>船津　麻美　准教授</t>
    <rPh sb="6" eb="9">
      <t>ジュンキョウジュ</t>
    </rPh>
    <phoneticPr fontId="1"/>
  </si>
  <si>
    <t>白衣や作業着、筆記具、PC等の準備をお願いします。</t>
  </si>
  <si>
    <t>14～15時頃を予定</t>
  </si>
  <si>
    <t>蛍光バイオセンサーで読み解く樹木・リグニンの微生物分解</t>
  </si>
  <si>
    <t>研修では、背景として脱炭素社会の構築に向けた最新の世界状況を学習するとともに、脱炭素に向けたアプローチの一つとして注目される樹木の芳香族成分であるリグニンの利活用技術を体験します。その技術の鍵となるリグニン由来芳香族化合物の微生物代謝について、バイオセンサーを活用した以下の実験テーマに取り組みます。
・バイオセンサーの仕組みの理解
・バイオセンサー株の培養と蛍光応答の観察
・複数の化合物に対するバイオセンサーの応答特性の比較解析
・バイオセンサーの検出結果と代謝経路マップの照合による代謝フラックスの推定
これらを通じて、合成生物学的手法を用いたバイオセンサーの設計原理と応用可能性を学びます。具体的な実施内容は、受講学生のレベルに合わせて柔軟に変更可能です。</t>
  </si>
  <si>
    <t xml:space="preserve">上村　直史　准教授
藤田　雅也　助教
</t>
  </si>
  <si>
    <t>上村　直史　准教授</t>
    <rPh sb="6" eb="9">
      <t>ジュンキョウジュ</t>
    </rPh>
    <phoneticPr fontId="1"/>
  </si>
  <si>
    <t>藤田　雅也　助教</t>
    <rPh sb="6" eb="8">
      <t>ジョキョウ</t>
    </rPh>
    <phoneticPr fontId="1"/>
  </si>
  <si>
    <t>12:00　終了予定</t>
  </si>
  <si>
    <t>ガラスセラミックスからなる全固体電池用正極の作製と電極性能評価</t>
  </si>
  <si>
    <t>次世代二次電池候補である酸化物全固体ナトリウムイオン二次電池において機能性を発現する、ガラスセラミックスからなる正極活物質の作製を通じて、ガラス・結晶化ガラスの基礎をはじめ、セラミックス材料の解析手法や電極性能評価の基礎について学ぶ。</t>
  </si>
  <si>
    <t xml:space="preserve">本間　剛　教授
佐藤　史隆　助教
</t>
  </si>
  <si>
    <t>本間　剛　教授</t>
    <rPh sb="5" eb="7">
      <t>キョウジュ</t>
    </rPh>
    <phoneticPr fontId="1"/>
  </si>
  <si>
    <t>佐藤　史隆　助教</t>
    <rPh sb="6" eb="8">
      <t>ジョキョウ</t>
    </rPh>
    <phoneticPr fontId="1"/>
  </si>
  <si>
    <t>服装は自由です。</t>
  </si>
  <si>
    <t>15:00終了予定　(ただし、参加人数により前後する可能性があります。)</t>
  </si>
  <si>
    <t>ガラス状態、結晶、X線回折、電池に関する予習をオススメします。</t>
  </si>
  <si>
    <t xml:space="preserve">西川　雅美　准教授
</t>
  </si>
  <si>
    <t>西川　雅美　准教授</t>
    <rPh sb="6" eb="9">
      <t>ジュンキョウジュ</t>
    </rPh>
    <phoneticPr fontId="1"/>
  </si>
  <si>
    <t>自閉スペクトラム症の関連タンパク質による神経細胞の突起伸長メカニズムに迫る</t>
  </si>
  <si>
    <t xml:space="preserve">霜田　靖　准教授
</t>
  </si>
  <si>
    <t>霜田　靖　准教授</t>
    <rPh sb="5" eb="8">
      <t>ジュンキョウジュ</t>
    </rPh>
    <phoneticPr fontId="1"/>
  </si>
  <si>
    <t xml:space="preserve">中村　彰宏　助教
志田　洋介　准教授
鷲尾　翼　特任助教
</t>
  </si>
  <si>
    <t>中村　彰宏　助教</t>
    <rPh sb="6" eb="8">
      <t>ジョキョウ</t>
    </rPh>
    <phoneticPr fontId="1"/>
  </si>
  <si>
    <t>志田　洋介　准教授</t>
    <rPh sb="6" eb="9">
      <t>ジュンキョウジュ</t>
    </rPh>
    <phoneticPr fontId="1"/>
  </si>
  <si>
    <t>鷲尾　翼　特任助教</t>
    <rPh sb="5" eb="9">
      <t>トクニンジョキョウ</t>
    </rPh>
    <phoneticPr fontId="1"/>
  </si>
  <si>
    <t>白衣着用必須
興味のある地元の発酵食品（火入れ、滅菌処理等がされていないものが望ましい）を持参してください。</t>
  </si>
  <si>
    <t>こちらのWebページもご覧ください
（http://www.microorganisms.jp/）。</t>
  </si>
  <si>
    <t>日本の都市では人口減少や高齢化が大きな問題となっています。このテーマでは、長岡市内の実際の地区を取り上げて、現状の都市が抱える問題点を探り、持続可能で魅力的な将来像を検討します。そして、その計画を実現するための「都市計画」のあり方を大学院生と共にグループで考えます。</t>
  </si>
  <si>
    <t xml:space="preserve">松川　寿也　准教授
丸岡　陽　助教
</t>
  </si>
  <si>
    <t>松川　寿也　准教授</t>
    <rPh sb="6" eb="9">
      <t>ジュンキョウジュ</t>
    </rPh>
    <phoneticPr fontId="1"/>
  </si>
  <si>
    <t>丸岡　陽　助教</t>
    <rPh sb="5" eb="7">
      <t>ジョキョウ</t>
    </rPh>
    <phoneticPr fontId="1"/>
  </si>
  <si>
    <t>環境保全型バイオリアクターを用いた水質分析と微生物観察の基礎研修</t>
  </si>
  <si>
    <t>本研究室で実施している環境保全型バイオリアクターを対象に、水質分析および処理に関与する微生物の観察を行う。水質分析では、化学的酸素要求量（COD）および生物学的酸素要求量（BOD）の測定を通じて、リアクターの処理性能を評価する。微生物解析としては、PCR法による微生物の検出ならびにFISH法を用いた処理寄与微生物の視覚的検出および存在割合の算出を行い、リアクター性能評価を補完するデータを取得する。さらに、得られた分析手法およびデータの整理・取りまとめ方法を習得させるとともに、報告書作成およびスライドを用いた発表方法の修得を図る。なお、海外からの学生を受け入れる場合には、英語で研修を実施することがある。</t>
  </si>
  <si>
    <t xml:space="preserve">山口　隆司　教授
幡本　将史　教授
渡利　高大　准教授
</t>
  </si>
  <si>
    <t>山口　隆司　教授</t>
    <rPh sb="6" eb="8">
      <t>キョウジュ</t>
    </rPh>
    <phoneticPr fontId="1"/>
  </si>
  <si>
    <t>幡本　将史　教授</t>
    <rPh sb="6" eb="8">
      <t>キョウジュ</t>
    </rPh>
    <phoneticPr fontId="1"/>
  </si>
  <si>
    <t>渡利　高大　准教授</t>
    <rPh sb="6" eb="9">
      <t>ジュンキョウジュ</t>
    </rPh>
    <phoneticPr fontId="1"/>
  </si>
  <si>
    <t>汚れても良い格好</t>
  </si>
  <si>
    <t>14:30終了</t>
  </si>
  <si>
    <t>まず、地盤の液状化のメカニズムや国内外の被害について座学により学ぶ。2024年能登半島地震の被害についても詳説する。次に、液状化しやすい模型地盤を作製してもらい、振動台による液状化実験を実施して、液状化を体験してもらう。土の液状化要素試験についても、供試体設置からデータ整理まで一連の流れを学ぶ。さらに、地盤振動問題や地盤沈下問題についても、最新の研究成果を示しながら概説する。</t>
  </si>
  <si>
    <t xml:space="preserve">豊田　浩史　教授
高田　晋　技術職員
</t>
  </si>
  <si>
    <t>豊田　浩史　教授</t>
    <rPh sb="6" eb="8">
      <t>キョウジュ</t>
    </rPh>
    <phoneticPr fontId="1"/>
  </si>
  <si>
    <t>高田　晋　技術職員</t>
    <rPh sb="5" eb="9">
      <t>ギジュツショクイン</t>
    </rPh>
    <phoneticPr fontId="1"/>
  </si>
  <si>
    <t>14:30終了予定（変更可能、要相談）</t>
  </si>
  <si>
    <t>LiDARと3D点群で見る道路の凹凸  - 空間情報活用入門</t>
  </si>
  <si>
    <t>国土交通省が推進するi-constructionでは、3D空間情報が積極的に利用されています。本テーマでは、カメラ・LiDAR・3Dスキャナを用いて、道路路面を3D点群として取得します。この点群を用いて道路の現況縦断・横断図の作成や路面の窪みの可視する演習を通じて、3D空間情報の基礎を学びます。</t>
  </si>
  <si>
    <t xml:space="preserve">高橋　一義　教授
中村　健　技術職員
</t>
  </si>
  <si>
    <t>高橋　一義　教授</t>
    <rPh sb="6" eb="8">
      <t>キョウジュ</t>
    </rPh>
    <phoneticPr fontId="1"/>
  </si>
  <si>
    <t>中村　健　技術職員</t>
    <rPh sb="5" eb="9">
      <t>ギジュツショクイン</t>
    </rPh>
    <phoneticPr fontId="1"/>
  </si>
  <si>
    <t>土木遺産を訪れる</t>
  </si>
  <si>
    <t>近年歴史的な土木構造物の価値が再認識され、土木学会選奨土木遺産などに選定され顕彰されています。大河津分水など本学から見学可能ないくつかの土木遺産を訪問調査し、発表してもらいます。</t>
  </si>
  <si>
    <t xml:space="preserve">下村　匠　教授
</t>
  </si>
  <si>
    <t>下村　匠　教授</t>
    <rPh sb="5" eb="7">
      <t>キョウジュ</t>
    </rPh>
    <phoneticPr fontId="1"/>
  </si>
  <si>
    <t>普段着</t>
  </si>
  <si>
    <t>午前中</t>
  </si>
  <si>
    <t>鋼部材の強さを学び、鋼橋を見てみよう
― 鋼橋の構造・点検・維持管理の入門体験 ―</t>
  </si>
  <si>
    <t>本研修では、鋼部材の基礎的な力学特性と、鋼橋を構成する各部材の役割について学ぶ。講義や実験を通して、鋼部材が荷重を受けた際の変形や強度の考え方を理解するとともに、鋼橋に見られる代表的な損傷や維持管理の基礎について学習する。さらに、近隣の鋼橋を対象とした現地見学・観察を行い、橋梁の構造や部材配置、損傷が生じやすい箇所などを実際に確認する。最終的には、講義・実験・現地観察を通して得た知見を整理し、鋼橋の構造、点検、維持管理に関する理解を深める。</t>
  </si>
  <si>
    <t xml:space="preserve">林　厳　准教授
</t>
  </si>
  <si>
    <t>林　厳　准教授</t>
    <rPh sb="4" eb="7">
      <t>ジュンキョウジュ</t>
    </rPh>
    <phoneticPr fontId="1"/>
  </si>
  <si>
    <t>橋梁の現地観察時にはサンダル以外の靴でお願いします。（安全靴である必要はありません）</t>
  </si>
  <si>
    <t>12：00終了予定</t>
  </si>
  <si>
    <t>気象や雪氷の観測について理解を深めよう</t>
  </si>
  <si>
    <t>今は気象観測データはいつでも誰でも得られます。そのデータを活用して、各個人で興味あることについて調べてみます。昨年度は、長岡地域の積雪深季節内推移について複数年の比較を行ってみました。その他、長岡アメダスや、防災科学技術研究所雪氷防災研究センター、森林総合研究所十日町試験地などの気象や雪氷の観測をする現場を見て、それらの観測の実態を把握する予定です。</t>
  </si>
  <si>
    <t xml:space="preserve">熊倉　俊郎　准教授
</t>
  </si>
  <si>
    <t>熊倉　俊郎　准教授</t>
    <rPh sb="6" eb="9">
      <t>ジュンキョウジュ</t>
    </rPh>
    <phoneticPr fontId="1"/>
  </si>
  <si>
    <t>できれば2名程度が良いです。</t>
  </si>
  <si>
    <t>見学があるのでオンラインは不可です。</t>
  </si>
  <si>
    <t>動きやすい服装が良いです。</t>
  </si>
  <si>
    <t>受講者の希望を優先します。</t>
  </si>
  <si>
    <t>データで読み解く！新潟のレンタサイクルの使われ方と未来の交通づくり</t>
  </si>
  <si>
    <t>新潟市のレンタサイクルは、環境にやさしい移動手段や観光の足として注目されています。本研修では、レンタサイクルの利用データに加え、天気や観光地、公共交通の情報を組み合わせて、どのように利用されているのかを分かりやすく分析します。例えば、時間帯や季節ごとの利用の違い、どの場所で多く使われているか、どのような移動が多いかを明らかにします。また、新潟特有の雪や気温が利用にどのように影響するかも分析します。さらに、データを使って需要を予測し、自転車の配置や台数をどのように調整すれば効率的に運用できるかを検討します。最後に、観光向けや通勤向けの使い方の違いを踏まえ、冬でも使いやすい仕組みなど、より便利で持続可能な交通のあり方を提案します。本研修を通じて、データを活用して交通を考える力を身につけることを目指します。</t>
  </si>
  <si>
    <t xml:space="preserve">佐野　可寸志　教授
加藤　哲平　准教授
セッタ
</t>
  </si>
  <si>
    <t>佐野　可寸志　教授</t>
    <rPh sb="7" eb="9">
      <t>キョウジュ</t>
    </rPh>
    <phoneticPr fontId="1"/>
  </si>
  <si>
    <t>加藤　哲平　准教授</t>
    <rPh sb="6" eb="9">
      <t>ジュンキョウジュ</t>
    </rPh>
    <phoneticPr fontId="1"/>
  </si>
  <si>
    <t>セッタ</t>
  </si>
  <si>
    <t>①【体験！】原子炉と原爆の違いを学習する解析（原子炉の自己制御性の解析）
②【体験！】「核のゴミ」を活かす放射線電池の出力解析
③【体験！】電力需要に応じて自動的に炉出力を調整する原子炉の出力解析（原子炉負荷追従解析）</t>
  </si>
  <si>
    <t>本研修では、原子力工学を学んだことのない高専生が、原子炉と放射線電池の様々な特性を、基本的な解析を通じて、実践的に学習できます。
テーマ①
原子炉の仕組み・原子炉核特性解析の基礎を座学で学習したのち、「なぜ原子炉は原爆のように爆発できないのか」を、中性子輸送計算コード等を使った実践的な実習を通じて、理解できるようになります。
テーマ②
放射線電池やRTGの仕組み・出力解析の基礎を座学で学習したのち、粒子輸送計算コードを使って直接充電型放射線電池などの変換効率を解析し、放射線電池の応用を左右する出力特性について理解できるようになります。
テーマ③
原子炉の仕組み・原子炉核特性解析の基礎を座学で学習したのち、研究室で開発中の原子炉負荷追従解析プログラムを使って、「電力需要に応じて原子炉の熱出力（≒発電量）が自動的に調整される原子炉の不思議な能力（＝原子炉の自己制御性）」を理解できるようになります。
　研修最終日には、実習成果に関するプレゼンにも取組んでもらいます。
　テーマ①②③のいずれか、または全てを選択できます。全テーマともに原子力に関わる予備知識は問いません。これまでに機電系や化学・材料系の高専生の参加実績があります。原子炉や放射線電池に興味のある高専生は、気軽に参加してみてください。</t>
  </si>
  <si>
    <t xml:space="preserve">竹澤　宏樹　准教授
</t>
  </si>
  <si>
    <t>竹澤　宏樹　准教授</t>
    <rPh sb="6" eb="9">
      <t>ジュンキョウジュ</t>
    </rPh>
    <phoneticPr fontId="1"/>
  </si>
  <si>
    <t>本科生、専攻科生合わせて２名。</t>
  </si>
  <si>
    <t>大学院研究室</t>
    <rPh sb="0" eb="6">
      <t>ダイガクインケンキュウシツ</t>
    </rPh>
    <phoneticPr fontId="1"/>
  </si>
  <si>
    <t>菊池　崇志　教授
高橋　一匡　准教授
佐々木　徹　教授
田中　徹　技術職員</t>
  </si>
  <si>
    <t>３Dプリンターによる積層造形技術は、複雑なリンク構造を有する材料を作り出すことができます。その中でも、自然の材料にはない機械的性質（負のポアソン比、強い異方性弾性率）を有する力学的メタマテリアルによって、高強度かつ高靱性を両立した次世代構造材料が開発されうると期待されています。特に、力学的メタマテリアルは複合材などの異材界面の力学的特性を同じ材料を用いて制御できるポテンシャルを持っており、その特性解明が求められています。理論的に予測される界面ひずみ場の変動を、３Dプリンターを用いて作成したメタマテリアル接合材を用いた機械的特性評価試験により明らかにします。そして、力学的メタマテリアルの活用できるフィールドについて議論します。</t>
  </si>
  <si>
    <t xml:space="preserve">大塚　雄市　准教授
</t>
  </si>
  <si>
    <t>大塚　雄市　准教授</t>
    <rPh sb="6" eb="9">
      <t>ジュンキョウジュ</t>
    </rPh>
    <phoneticPr fontId="1"/>
  </si>
  <si>
    <t>専攻科生の場合期間の延長などは応相談。</t>
  </si>
  <si>
    <t>神山まるごと高等専門学校</t>
    <rPh sb="0" eb="2">
      <t>カミヤマ</t>
    </rPh>
    <rPh sb="6" eb="8">
      <t>コウトウ</t>
    </rPh>
    <rPh sb="8" eb="12">
      <t>センモンガッコウ</t>
    </rPh>
    <phoneticPr fontId="9"/>
  </si>
  <si>
    <t>↑上記の日程候補から希望研修期間を選択してください</t>
    <rPh sb="1" eb="3">
      <t>ジョウキ</t>
    </rPh>
    <rPh sb="4" eb="6">
      <t>ニッテイ</t>
    </rPh>
    <rPh sb="6" eb="8">
      <t>コウホ</t>
    </rPh>
    <rPh sb="10" eb="12">
      <t>キボウ</t>
    </rPh>
    <rPh sb="12" eb="16">
      <t>ケンシュウキカン</t>
    </rPh>
    <rPh sb="17" eb="19">
      <t>センタク</t>
    </rPh>
    <phoneticPr fontId="3"/>
  </si>
  <si>
    <t>複数テーマ希望</t>
    <rPh sb="0" eb="2">
      <t>フクスウ</t>
    </rPh>
    <rPh sb="5" eb="7">
      <t>キボウ</t>
    </rPh>
    <phoneticPr fontId="3"/>
  </si>
  <si>
    <t>実施形態2</t>
    <rPh sb="0" eb="2">
      <t>ジッシケイタイ2</t>
    </rPh>
    <phoneticPr fontId="3"/>
  </si>
  <si>
    <t>実施形態3</t>
    <rPh sb="0" eb="2">
      <t>ジッシケイタイ3</t>
    </rPh>
    <phoneticPr fontId="3"/>
  </si>
  <si>
    <t>現住所4</t>
    <rPh sb="0" eb="4">
      <t>ゲンジュウショ4</t>
    </rPh>
    <phoneticPr fontId="3"/>
  </si>
  <si>
    <t>ウェブページに掲載の研修テーマ等一覧にて詳細を確認したうえで、「入力用シート」の第１希望～第３希望の研修テーマNo.を選択してください。
https://www.nagaokaut.ac.jp/kosen/linkage/open/index.html</t>
    <rPh sb="32" eb="35">
      <t>ニュウリョクヨウ</t>
    </rPh>
    <phoneticPr fontId="3"/>
  </si>
  <si>
    <t>令和８年度長岡技術科学大学オープンハウス受講申込書</t>
    <rPh sb="0" eb="2">
      <t>レイワ</t>
    </rPh>
    <rPh sb="3" eb="5">
      <t>ネンド</t>
    </rPh>
    <rPh sb="5" eb="9">
      <t>ナガオカギジュツ</t>
    </rPh>
    <rPh sb="9" eb="11">
      <t>カガク</t>
    </rPh>
    <rPh sb="11" eb="13">
      <t>ダイガク</t>
    </rPh>
    <rPh sb="20" eb="25">
      <t>ジュコウモウシコミショ</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</si>
</sst>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font>
      <sz val="11"/>
      <color theme="1"/>
      <name val="Yu Gothic"/>
      <family val="2"/>
      <scheme val="minor"/>
    </font>
    <font>
      <sz val="11"/>
      <color theme="1"/>
      <name val="Yu Gothic"/>
      <family val="2"/>
      <charset val="128"/>
      <scheme val="minor"/>
    </font>
    <font>
      <sz val="11"/>
      <color theme="1"/>
      <name val="Yu Gothic"/>
      <family val="2"/>
      <charset val="128"/>
      <scheme val="minor"/>
    </font>
    <font>
      <sz val="6"/>
      <name val="Yu Gothic"/>
      <family val="3"/>
      <charset val="128"/>
      <scheme val="minor"/>
    </font>
    <font>
      <sz val="6"/>
      <name val="Yu Gothic"/>
      <family val="2"/>
      <charset val="128"/>
      <scheme val="minor"/>
    </font>
    <font>
      <b/>
      <sz val="20"/>
      <color theme="1"/>
      <name val="游ゴシック"/>
      <family val="3"/>
      <charset val="128"/>
    </font>
    <font>
      <b/>
      <sz val="11"/>
      <color theme="1"/>
      <name val="游ゴシック"/>
      <family val="3"/>
      <charset val="128"/>
    </font>
    <font>
      <sz val="11"/>
      <name val="ＭＳ Ｐゴシック"/>
      <family val="3"/>
      <charset val="128"/>
    </font>
    <font>
      <b/>
      <sz val="11"/>
      <name val="ＭＳ Ｐゴシック"/>
      <family val="3"/>
      <charset val="128"/>
    </font>
    <font>
      <sz val="6"/>
      <name val="ＭＳ Ｐゴシック"/>
      <family val="3"/>
      <charset val="128"/>
    </font>
    <font>
      <u/>
      <sz val="11"/>
      <color indexed="12"/>
      <name val="ＭＳ Ｐゴシック"/>
      <family val="3"/>
      <charset val="128"/>
    </font>
    <font>
      <sz val="11"/>
      <color theme="1"/>
      <name val="Yu Gothic"/>
      <family val="3"/>
      <charset val="128"/>
      <scheme val="minor"/>
    </font>
    <font>
      <sz val="16"/>
      <color theme="1"/>
      <name val="游ゴシック"/>
      <family val="3"/>
      <charset val="128"/>
    </font>
    <font>
      <u/>
      <sz val="11"/>
      <color theme="10"/>
      <name val="Yu Gothic"/>
      <family val="2"/>
      <scheme val="minor"/>
    </font>
    <font>
      <b/>
      <sz val="11"/>
      <color theme="3"/>
      <name val="Yu Gothic"/>
      <family val="2"/>
      <charset val="128"/>
      <scheme val="minor"/>
    </font>
    <font>
      <b/>
      <sz val="12"/>
      <color theme="1"/>
      <name val="Yu Gothic"/>
      <family val="3"/>
      <charset val="128"/>
      <scheme val="minor"/>
    </font>
    <font>
      <b/>
      <sz val="12"/>
      <color theme="1"/>
      <name val="游ゴシック"/>
      <family val="3"/>
      <charset val="128"/>
    </font>
    <font>
      <b/>
      <sz val="8"/>
      <color rgb="FFFF0000"/>
      <name val="游ゴシック"/>
      <family val="3"/>
      <charset val="128"/>
    </font>
    <font>
      <sz val="20"/>
      <color theme="1"/>
      <name val="Yu Gothic"/>
      <family val="3"/>
      <charset val="128"/>
      <scheme val="minor"/>
    </font>
    <font>
      <b/>
      <sz val="20"/>
      <color theme="1"/>
      <name val="Yu Gothic"/>
      <family val="3"/>
      <charset val="128"/>
      <scheme val="minor"/>
    </font>
    <font>
      <b/>
      <sz val="20"/>
      <name val="游ゴシック"/>
      <family val="3"/>
      <charset val="128"/>
    </font>
    <font>
      <b/>
      <sz val="18"/>
      <color theme="1"/>
      <name val="Yu Gothic"/>
      <family val="3"/>
      <charset val="128"/>
      <scheme val="minor"/>
    </font>
    <font>
      <b/>
      <sz val="22"/>
      <color theme="1"/>
      <name val="Yu Gothic"/>
      <family val="3"/>
      <charset val="128"/>
      <scheme val="minor"/>
    </font>
    <font>
      <b/>
      <sz val="16"/>
      <color theme="1"/>
      <name val="Yu Gothic"/>
      <family val="3"/>
      <charset val="128"/>
      <scheme val="minor"/>
    </font>
    <font>
      <b/>
      <sz val="11"/>
      <name val="游ゴシック"/>
      <family val="3"/>
      <charset val="128"/>
    </font>
    <font>
      <b/>
      <sz val="20"/>
      <color rgb="FFFF0000"/>
      <name val="游ゴシック"/>
      <family val="3"/>
      <charset val="128"/>
    </font>
    <font>
      <b/>
      <sz val="18"/>
      <color theme="1"/>
      <name val="游ゴシック"/>
      <family val="3"/>
      <charset val="128"/>
    </font>
    <font>
      <b/>
      <sz val="28"/>
      <color theme="1"/>
      <name val="游ゴシック"/>
      <family val="3"/>
      <charset val="128"/>
    </font>
    <font>
      <b/>
      <sz val="6"/>
      <color theme="1"/>
      <name val="游ゴシック"/>
      <family val="3"/>
      <charset val="128"/>
    </font>
    <font>
      <b/>
      <sz val="16"/>
      <color theme="1"/>
      <name val="游ゴシック"/>
      <family val="3"/>
      <charset val="128"/>
    </font>
    <font>
      <b/>
      <sz val="12"/>
      <color theme="1"/>
      <name val="Yu Gothic"/>
      <family val="2"/>
      <scheme val="minor"/>
    </font>
    <font>
      <b/>
      <u/>
      <sz val="12"/>
      <color theme="10"/>
      <name val="Yu Gothic"/>
      <family val="2"/>
      <scheme val="minor"/>
    </font>
    <font>
      <b/>
      <sz val="12"/>
      <color rgb="FFFF0000"/>
      <name val="游ゴシック"/>
      <family val="3"/>
      <charset val="128"/>
    </font>
    <font>
      <b/>
      <sz val="14"/>
      <color theme="1"/>
      <name val="游ゴシック"/>
      <family val="3"/>
      <charset val="128"/>
    </font>
    <font>
      <b/>
      <u/>
      <sz val="12"/>
      <color theme="1"/>
      <name val="HG創英角ｺﾞｼｯｸUB"/>
      <family val="3"/>
      <charset val="128"/>
    </font>
    <font>
      <b/>
      <sz val="8"/>
      <color theme="1"/>
      <name val="Yu Gothic"/>
      <family val="3"/>
      <charset val="128"/>
      <scheme val="minor"/>
    </font>
    <font>
      <b/>
      <sz val="11"/>
      <color rgb="FFFFFF00"/>
      <name val="游ゴシック"/>
      <family val="3"/>
      <charset val="128"/>
    </font>
    <font>
      <b/>
      <sz val="18"/>
      <color rgb="FFFFFF00"/>
      <name val="游ゴシック"/>
      <family val="3"/>
      <charset val="128"/>
    </font>
    <font>
      <b/>
      <sz val="20"/>
      <color rgb="FFFFFF00"/>
      <name val="游ゴシック"/>
      <family val="3"/>
      <charset val="128"/>
    </font>
    <font>
      <b/>
      <sz val="18"/>
      <color theme="0"/>
      <name val="游ゴシック"/>
      <family val="3"/>
      <charset val="128"/>
    </font>
    <font>
      <b/>
      <sz val="14"/>
      <name val="游ゴシック"/>
      <family val="3"/>
      <charset val="128"/>
    </font>
    <font>
      <b/>
      <sz val="14"/>
      <color theme="5" tint="0.39997558519241921"/>
      <name val="游ゴシック"/>
      <family val="3"/>
      <charset val="128"/>
    </font>
    <font>
      <b/>
      <sz val="10"/>
      <color theme="1"/>
      <name val="游ゴシック"/>
      <family val="3"/>
      <charset val="128"/>
    </font>
  </fonts>
  <fills count="8">
    <fill>
      <patternFill patternType="none"/>
    </fill>
    <fill>
      <patternFill patternType="gray125"/>
    </fill>
    <fill>
      <patternFill patternType="solid">
        <fgColor theme="9" tint="0.79998168889431442"/>
        <bgColor indexed="64"/>
      </patternFill>
    </fill>
    <fill>
      <patternFill patternType="solid">
        <fgColor rgb="FFCCFFFF"/>
        <bgColor indexed="64"/>
      </patternFill>
    </fill>
    <fill>
      <patternFill patternType="solid">
        <fgColor theme="7" tint="0.79998168889431442"/>
        <bgColor indexed="64"/>
      </patternFill>
    </fill>
    <fill>
      <patternFill patternType="solid">
        <fgColor rgb="FFFFFF00"/>
        <bgColor indexed="64"/>
      </patternFill>
    </fill>
    <fill>
      <patternFill patternType="solid">
        <fgColor rgb="FFFFFF99"/>
        <bgColor indexed="64"/>
      </patternFill>
    </fill>
    <fill>
      <patternFill patternType="solid">
        <fgColor theme="1"/>
        <bgColor indexed="64"/>
      </patternFill>
    </fill>
  </fills>
  <borders count="49">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thin">
        <color indexed="64"/>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s>
  <cellStyleXfs count="7">
    <xf numFmtId="0" fontId="0" fillId="0" borderId="0"/>
    <xf numFmtId="0" fontId="7" fillId="0" borderId="0">
      <alignment vertical="center"/>
    </xf>
    <xf numFmtId="0" fontId="10" fillId="0" borderId="0" applyNumberFormat="0" applyFill="0" applyBorder="0" applyAlignment="0" applyProtection="0">
      <alignment vertical="top"/>
      <protection locked="0"/>
    </xf>
    <xf numFmtId="0" fontId="11" fillId="0" borderId="0">
      <alignment vertical="center"/>
    </xf>
    <xf numFmtId="0" fontId="13" fillId="0" borderId="0" applyNumberFormat="0" applyFill="0" applyBorder="0" applyAlignment="0" applyProtection="0"/>
    <xf numFmtId="0" fontId="2" fillId="0" borderId="0">
      <alignment vertical="center"/>
    </xf>
    <xf numFmtId="0" fontId="1" fillId="0" borderId="0">
      <alignment vertical="center"/>
    </xf>
  </cellStyleXfs>
  <cellXfs count="220">
    <xf numFmtId="0" fontId="0" fillId="0" borderId="0" xfId="0"/>
    <xf numFmtId="0" fontId="6" fillId="0" borderId="0" xfId="0" applyFont="1" applyAlignment="1"/>
    <xf numFmtId="0" fontId="8" fillId="0" borderId="0" xfId="1" applyFont="1">
      <alignment vertical="center"/>
    </xf>
    <xf numFmtId="0" fontId="8" fillId="2" borderId="0" xfId="1" applyFont="1" applyFill="1">
      <alignment vertical="center"/>
    </xf>
    <xf numFmtId="0" fontId="0" fillId="0" borderId="3" xfId="0" applyBorder="1"/>
    <xf numFmtId="0" fontId="0" fillId="0" borderId="0" xfId="0" applyAlignment="1">
      <alignment vertical="center"/>
    </xf>
    <xf numFmtId="0" fontId="8" fillId="0" borderId="3" xfId="1" applyFont="1" applyFill="1" applyBorder="1" applyAlignment="1">
      <alignment vertical="center" wrapText="1"/>
    </xf>
    <xf numFmtId="0" fontId="8" fillId="0" borderId="3" xfId="1" applyFont="1" applyFill="1" applyBorder="1">
      <alignment vertical="center"/>
    </xf>
    <xf numFmtId="0" fontId="0" fillId="3" borderId="3" xfId="0" applyFill="1" applyBorder="1" applyAlignment="1">
      <alignment vertical="center"/>
    </xf>
    <xf numFmtId="0" fontId="0" fillId="0" borderId="3" xfId="0" applyBorder="1" applyAlignment="1">
      <alignment vertical="center"/>
    </xf>
    <xf numFmtId="0" fontId="15" fillId="0" borderId="0" xfId="0" applyFont="1" applyAlignment="1">
      <alignment horizontal="left" vertical="center"/>
    </xf>
    <xf numFmtId="0" fontId="25" fillId="0" borderId="0" xfId="0" applyFont="1" applyAlignment="1">
      <alignment vertical="center"/>
    </xf>
    <xf numFmtId="0" fontId="6" fillId="0" borderId="0" xfId="0" applyFont="1" applyAlignment="1">
      <alignment shrinkToFit="1"/>
    </xf>
    <xf numFmtId="0" fontId="29" fillId="0" borderId="0" xfId="0" applyFont="1" applyAlignment="1">
      <alignment vertical="center"/>
    </xf>
    <xf numFmtId="0" fontId="6" fillId="0" borderId="0" xfId="0" applyFont="1" applyAlignment="1">
      <alignment vertical="center"/>
    </xf>
    <xf numFmtId="0" fontId="16" fillId="0" borderId="0" xfId="0" applyFont="1" applyAlignment="1">
      <alignment shrinkToFit="1"/>
    </xf>
    <xf numFmtId="0" fontId="16" fillId="3" borderId="1" xfId="0" applyFont="1" applyFill="1" applyBorder="1" applyAlignment="1">
      <alignment shrinkToFit="1"/>
    </xf>
    <xf numFmtId="0" fontId="16" fillId="3" borderId="2" xfId="0" applyFont="1" applyFill="1" applyBorder="1" applyAlignment="1">
      <alignment shrinkToFit="1"/>
    </xf>
    <xf numFmtId="0" fontId="30" fillId="0" borderId="0" xfId="0" applyFont="1" applyAlignment="1">
      <alignment vertical="center"/>
    </xf>
    <xf numFmtId="0" fontId="16" fillId="4" borderId="1" xfId="0" applyFont="1" applyFill="1" applyBorder="1" applyAlignment="1">
      <alignment shrinkToFit="1"/>
    </xf>
    <xf numFmtId="0" fontId="16" fillId="4" borderId="6" xfId="0" applyFont="1" applyFill="1" applyBorder="1" applyAlignment="1">
      <alignment shrinkToFit="1"/>
    </xf>
    <xf numFmtId="0" fontId="16" fillId="4" borderId="2" xfId="0" applyFont="1" applyFill="1" applyBorder="1" applyAlignment="1">
      <alignment shrinkToFit="1"/>
    </xf>
    <xf numFmtId="0" fontId="16" fillId="0" borderId="1" xfId="0" applyFont="1" applyBorder="1" applyAlignment="1">
      <alignment vertical="center" shrinkToFit="1"/>
    </xf>
    <xf numFmtId="0" fontId="16" fillId="0" borderId="0" xfId="0" applyFont="1" applyAlignment="1">
      <alignment vertical="center"/>
    </xf>
    <xf numFmtId="0" fontId="6" fillId="0" borderId="0" xfId="0" applyFont="1" applyFill="1" applyBorder="1" applyAlignment="1">
      <alignment horizontal="left" vertical="center" wrapText="1" shrinkToFit="1"/>
    </xf>
    <xf numFmtId="0" fontId="6" fillId="0" borderId="0" xfId="0" applyFont="1" applyFill="1" applyBorder="1" applyAlignment="1">
      <alignment horizontal="center" vertical="center" shrinkToFit="1"/>
    </xf>
    <xf numFmtId="0" fontId="6" fillId="0" borderId="0" xfId="0" applyFont="1" applyAlignment="1">
      <alignment horizontal="center" vertical="center" shrinkToFit="1"/>
    </xf>
    <xf numFmtId="0" fontId="16" fillId="0" borderId="0" xfId="0" applyFont="1" applyAlignment="1"/>
    <xf numFmtId="0" fontId="16" fillId="0" borderId="11" xfId="0" applyFont="1" applyBorder="1" applyAlignment="1">
      <alignment shrinkToFit="1"/>
    </xf>
    <xf numFmtId="0" fontId="33" fillId="0" borderId="3" xfId="0" applyFont="1" applyBorder="1" applyAlignment="1">
      <alignment horizontal="center" vertical="center" shrinkToFit="1"/>
    </xf>
    <xf numFmtId="0" fontId="18" fillId="0" borderId="3" xfId="0" applyFont="1" applyBorder="1" applyAlignment="1">
      <alignment horizontal="center" vertical="center"/>
    </xf>
    <xf numFmtId="0" fontId="18" fillId="0" borderId="3" xfId="0" applyFont="1" applyBorder="1" applyAlignment="1">
      <alignment horizontal="left" vertical="center"/>
    </xf>
    <xf numFmtId="0" fontId="16" fillId="0" borderId="3" xfId="0" applyFont="1" applyBorder="1" applyAlignment="1">
      <alignment horizontal="center" vertical="center" shrinkToFit="1"/>
    </xf>
    <xf numFmtId="0" fontId="16" fillId="0" borderId="0" xfId="0" applyFont="1" applyBorder="1" applyAlignment="1">
      <alignment horizontal="center" vertical="center" shrinkToFit="1"/>
    </xf>
    <xf numFmtId="0" fontId="16" fillId="0" borderId="12" xfId="0" applyFont="1" applyFill="1" applyBorder="1" applyAlignment="1">
      <alignment vertical="center" shrinkToFit="1"/>
    </xf>
    <xf numFmtId="0" fontId="16" fillId="0" borderId="13" xfId="0" applyFont="1" applyFill="1" applyBorder="1" applyAlignment="1">
      <alignment vertical="center" shrinkToFit="1"/>
    </xf>
    <xf numFmtId="0" fontId="16" fillId="0" borderId="19" xfId="0" applyFont="1" applyFill="1" applyBorder="1" applyAlignment="1">
      <alignment vertical="center" shrinkToFit="1"/>
    </xf>
    <xf numFmtId="0" fontId="33" fillId="0" borderId="16" xfId="0" applyFont="1" applyBorder="1" applyAlignment="1">
      <alignment horizontal="center" vertical="center" shrinkToFit="1"/>
    </xf>
    <xf numFmtId="0" fontId="16" fillId="0" borderId="0" xfId="0" applyFont="1" applyFill="1" applyAlignment="1">
      <alignment shrinkToFit="1"/>
    </xf>
    <xf numFmtId="0" fontId="6" fillId="0" borderId="0" xfId="0" applyFont="1" applyFill="1" applyBorder="1" applyAlignment="1">
      <alignment horizontal="center" vertical="center" wrapText="1" shrinkToFit="1"/>
    </xf>
    <xf numFmtId="0" fontId="26" fillId="0" borderId="0" xfId="0" applyFont="1" applyAlignment="1">
      <alignment vertical="center"/>
    </xf>
    <xf numFmtId="0" fontId="36" fillId="0" borderId="0" xfId="0" applyFont="1" applyFill="1" applyAlignment="1">
      <alignment shrinkToFit="1"/>
    </xf>
    <xf numFmtId="0" fontId="36" fillId="0" borderId="0" xfId="0" applyFont="1" applyFill="1" applyAlignment="1" applyProtection="1">
      <alignment shrinkToFit="1"/>
      <protection locked="0"/>
    </xf>
    <xf numFmtId="0" fontId="37" fillId="0" borderId="0" xfId="0" applyFont="1" applyFill="1" applyAlignment="1">
      <alignment vertical="center"/>
    </xf>
    <xf numFmtId="0" fontId="37" fillId="0" borderId="0" xfId="0" applyFont="1" applyFill="1" applyAlignment="1">
      <alignment shrinkToFit="1"/>
    </xf>
    <xf numFmtId="0" fontId="37" fillId="0" borderId="0" xfId="0" applyFont="1" applyFill="1" applyAlignment="1">
      <alignment vertical="top"/>
    </xf>
    <xf numFmtId="0" fontId="38" fillId="0" borderId="0" xfId="0" applyFont="1" applyFill="1" applyAlignment="1">
      <alignment shrinkToFit="1"/>
    </xf>
    <xf numFmtId="0" fontId="5" fillId="0" borderId="0" xfId="0" applyFont="1" applyAlignment="1">
      <alignment vertical="center"/>
    </xf>
    <xf numFmtId="0" fontId="19" fillId="6" borderId="3" xfId="6" applyFont="1" applyFill="1" applyBorder="1" applyAlignment="1">
      <alignment horizontal="center" vertical="center"/>
    </xf>
    <xf numFmtId="0" fontId="20" fillId="6" borderId="3" xfId="6" applyFont="1" applyFill="1" applyBorder="1" applyAlignment="1">
      <alignment horizontal="center" vertical="center"/>
    </xf>
    <xf numFmtId="0" fontId="21" fillId="6" borderId="3" xfId="6" applyFont="1" applyFill="1" applyBorder="1" applyAlignment="1">
      <alignment horizontal="center" vertical="center"/>
    </xf>
    <xf numFmtId="0" fontId="18" fillId="0" borderId="0" xfId="6" applyFont="1">
      <alignment vertical="center"/>
    </xf>
    <xf numFmtId="0" fontId="22" fillId="0" borderId="3" xfId="6" applyFont="1" applyBorder="1" applyAlignment="1">
      <alignment horizontal="center" vertical="center"/>
    </xf>
    <xf numFmtId="0" fontId="19" fillId="0" borderId="3" xfId="6" applyFont="1" applyBorder="1" applyAlignment="1">
      <alignment horizontal="center" vertical="center"/>
    </xf>
    <xf numFmtId="0" fontId="19" fillId="0" borderId="3" xfId="6" applyFont="1" applyBorder="1" applyAlignment="1">
      <alignment horizontal="left" vertical="top"/>
    </xf>
    <xf numFmtId="0" fontId="19" fillId="0" borderId="3" xfId="6" applyFont="1" applyBorder="1" applyAlignment="1">
      <alignment vertical="top"/>
    </xf>
    <xf numFmtId="0" fontId="19" fillId="0" borderId="3" xfId="6" applyFont="1" applyBorder="1" applyAlignment="1">
      <alignment horizontal="center" vertical="top"/>
    </xf>
    <xf numFmtId="0" fontId="19" fillId="0" borderId="3" xfId="6" applyFont="1" applyBorder="1">
      <alignment vertical="center"/>
    </xf>
    <xf numFmtId="0" fontId="18" fillId="0" borderId="3" xfId="6" applyFont="1" applyBorder="1">
      <alignment vertical="center"/>
    </xf>
    <xf numFmtId="0" fontId="21" fillId="0" borderId="3" xfId="6" applyFont="1" applyBorder="1" applyAlignment="1">
      <alignment vertical="top" wrapText="1"/>
    </xf>
    <xf numFmtId="0" fontId="23" fillId="0" borderId="3" xfId="6" applyFont="1" applyBorder="1" applyAlignment="1">
      <alignment vertical="top" wrapText="1"/>
    </xf>
    <xf numFmtId="0" fontId="19" fillId="0" borderId="3" xfId="6" applyFont="1" applyBorder="1" applyAlignment="1">
      <alignment horizontal="left" vertical="top" wrapText="1"/>
    </xf>
    <xf numFmtId="0" fontId="19" fillId="0" borderId="3" xfId="6" applyFont="1" applyBorder="1" applyAlignment="1">
      <alignment vertical="top" wrapText="1"/>
    </xf>
    <xf numFmtId="0" fontId="23" fillId="0" borderId="3" xfId="6" applyFont="1" applyBorder="1" applyAlignment="1">
      <alignment vertical="top"/>
    </xf>
    <xf numFmtId="0" fontId="19" fillId="0" borderId="3" xfId="0" applyFont="1" applyBorder="1" applyAlignment="1">
      <alignment horizontal="center" vertical="center"/>
    </xf>
    <xf numFmtId="0" fontId="19" fillId="0" borderId="3" xfId="0" applyFont="1" applyBorder="1" applyAlignment="1">
      <alignment horizontal="left" vertical="top" wrapText="1"/>
    </xf>
    <xf numFmtId="0" fontId="19" fillId="0" borderId="3" xfId="0" applyFont="1" applyBorder="1" applyAlignment="1">
      <alignment vertical="top" wrapText="1"/>
    </xf>
    <xf numFmtId="0" fontId="19" fillId="0" borderId="3" xfId="0" applyFont="1" applyBorder="1" applyAlignment="1">
      <alignment horizontal="center" vertical="top" wrapText="1"/>
    </xf>
    <xf numFmtId="0" fontId="19" fillId="0" borderId="3" xfId="0" applyFont="1" applyBorder="1" applyAlignment="1">
      <alignment vertical="center" wrapText="1"/>
    </xf>
    <xf numFmtId="0" fontId="18" fillId="0" borderId="0" xfId="6" applyFont="1" applyAlignment="1">
      <alignment horizontal="center" vertical="center"/>
    </xf>
    <xf numFmtId="0" fontId="19" fillId="0" borderId="3" xfId="6" applyFont="1" applyBorder="1" applyAlignment="1">
      <alignment horizontal="left" vertical="center"/>
    </xf>
    <xf numFmtId="0" fontId="19" fillId="0" borderId="40" xfId="0" applyFont="1" applyBorder="1" applyAlignment="1">
      <alignment vertical="top" wrapText="1"/>
    </xf>
    <xf numFmtId="0" fontId="18" fillId="0" borderId="0" xfId="0" applyFont="1" applyAlignment="1">
      <alignment vertical="center"/>
    </xf>
    <xf numFmtId="0" fontId="18" fillId="0" borderId="0" xfId="6" applyFont="1" applyAlignment="1">
      <alignment horizontal="left" vertical="top"/>
    </xf>
    <xf numFmtId="0" fontId="40" fillId="0" borderId="0" xfId="0" applyFont="1" applyAlignment="1">
      <alignment vertical="center" shrinkToFit="1"/>
    </xf>
    <xf numFmtId="0" fontId="41" fillId="0" borderId="0" xfId="0" applyFont="1" applyFill="1" applyAlignment="1" applyProtection="1">
      <alignment horizontal="left" vertical="top"/>
      <protection locked="0"/>
    </xf>
    <xf numFmtId="0" fontId="41" fillId="4" borderId="0" xfId="0" applyFont="1" applyFill="1" applyAlignment="1" applyProtection="1">
      <alignment horizontal="left" vertical="top"/>
      <protection locked="0"/>
    </xf>
    <xf numFmtId="0" fontId="0" fillId="3" borderId="2" xfId="0" applyFill="1" applyBorder="1" applyAlignment="1">
      <alignment vertical="center"/>
    </xf>
    <xf numFmtId="0" fontId="0" fillId="0" borderId="2" xfId="0" applyBorder="1"/>
    <xf numFmtId="0" fontId="16" fillId="0" borderId="12" xfId="0" applyFont="1" applyBorder="1" applyAlignment="1">
      <alignment horizontal="center" vertical="center"/>
    </xf>
    <xf numFmtId="0" fontId="16" fillId="0" borderId="13" xfId="0" applyFont="1" applyBorder="1" applyAlignment="1">
      <alignment horizontal="center" vertical="center"/>
    </xf>
    <xf numFmtId="0" fontId="16" fillId="0" borderId="10" xfId="0" applyFont="1" applyBorder="1" applyAlignment="1">
      <alignment horizontal="center" vertical="center"/>
    </xf>
    <xf numFmtId="0" fontId="16" fillId="0" borderId="19" xfId="0" applyFont="1" applyBorder="1" applyAlignment="1">
      <alignment horizontal="center" vertical="center"/>
    </xf>
    <xf numFmtId="0" fontId="16" fillId="0" borderId="3" xfId="0" applyFont="1" applyBorder="1" applyAlignment="1">
      <alignment horizontal="center" shrinkToFit="1"/>
    </xf>
    <xf numFmtId="0" fontId="16" fillId="0" borderId="45" xfId="0" applyFont="1" applyBorder="1" applyAlignment="1">
      <alignment horizontal="center" shrinkToFit="1"/>
    </xf>
    <xf numFmtId="0" fontId="16" fillId="0" borderId="3" xfId="0" applyFont="1" applyBorder="1" applyAlignment="1">
      <alignment horizontal="center" vertical="center" shrinkToFit="1"/>
    </xf>
    <xf numFmtId="0" fontId="16" fillId="0" borderId="14" xfId="0" applyFont="1" applyBorder="1" applyAlignment="1">
      <alignment horizontal="center" vertical="center" wrapText="1" shrinkToFit="1"/>
    </xf>
    <xf numFmtId="0" fontId="16" fillId="0" borderId="14" xfId="0" applyFont="1" applyBorder="1" applyAlignment="1">
      <alignment horizontal="center" vertical="center" shrinkToFit="1"/>
    </xf>
    <xf numFmtId="0" fontId="16" fillId="0" borderId="15" xfId="0" applyFont="1" applyBorder="1" applyAlignment="1">
      <alignment horizontal="center" vertical="center" shrinkToFit="1"/>
    </xf>
    <xf numFmtId="0" fontId="16" fillId="0" borderId="16" xfId="0" applyFont="1" applyBorder="1" applyAlignment="1">
      <alignment horizontal="center" vertical="center" shrinkToFit="1"/>
    </xf>
    <xf numFmtId="0" fontId="16" fillId="4" borderId="3" xfId="0" applyFont="1" applyFill="1" applyBorder="1" applyAlignment="1" applyProtection="1">
      <alignment horizontal="center" vertical="center" shrinkToFit="1"/>
      <protection locked="0"/>
    </xf>
    <xf numFmtId="0" fontId="16" fillId="4" borderId="45" xfId="0" applyFont="1" applyFill="1" applyBorder="1" applyAlignment="1" applyProtection="1">
      <alignment horizontal="center" vertical="center" shrinkToFit="1"/>
      <protection locked="0"/>
    </xf>
    <xf numFmtId="49" fontId="16" fillId="4" borderId="3" xfId="0" applyNumberFormat="1" applyFont="1" applyFill="1" applyBorder="1" applyAlignment="1" applyProtection="1">
      <alignment horizontal="center" vertical="center" shrinkToFit="1"/>
      <protection locked="0"/>
    </xf>
    <xf numFmtId="0" fontId="16" fillId="4" borderId="16" xfId="0" applyFont="1" applyFill="1" applyBorder="1" applyAlignment="1" applyProtection="1">
      <alignment horizontal="left" vertical="top" wrapText="1" shrinkToFit="1"/>
      <protection locked="0"/>
    </xf>
    <xf numFmtId="0" fontId="16" fillId="4" borderId="17" xfId="0" applyFont="1" applyFill="1" applyBorder="1" applyAlignment="1" applyProtection="1">
      <alignment horizontal="left" vertical="top" wrapText="1" shrinkToFit="1"/>
      <protection locked="0"/>
    </xf>
    <xf numFmtId="0" fontId="16" fillId="3" borderId="1" xfId="0" applyFont="1" applyFill="1" applyBorder="1" applyAlignment="1" applyProtection="1">
      <alignment horizontal="center" vertical="center" shrinkToFit="1"/>
      <protection locked="0"/>
    </xf>
    <xf numFmtId="0" fontId="16" fillId="3" borderId="6" xfId="0" applyFont="1" applyFill="1" applyBorder="1" applyAlignment="1" applyProtection="1">
      <alignment horizontal="center" vertical="center" shrinkToFit="1"/>
      <protection locked="0"/>
    </xf>
    <xf numFmtId="0" fontId="16" fillId="3" borderId="2" xfId="0" applyFont="1" applyFill="1" applyBorder="1" applyAlignment="1" applyProtection="1">
      <alignment horizontal="center" vertical="center" shrinkToFit="1"/>
      <protection locked="0"/>
    </xf>
    <xf numFmtId="0" fontId="16" fillId="0" borderId="15" xfId="0" applyFont="1" applyBorder="1" applyAlignment="1">
      <alignment horizontal="center" vertical="center" wrapText="1" shrinkToFit="1"/>
    </xf>
    <xf numFmtId="0" fontId="16" fillId="5" borderId="18" xfId="0" applyFont="1" applyFill="1" applyBorder="1" applyAlignment="1">
      <alignment horizontal="left" vertical="center" shrinkToFit="1"/>
    </xf>
    <xf numFmtId="0" fontId="16" fillId="5" borderId="13" xfId="0" applyFont="1" applyFill="1" applyBorder="1" applyAlignment="1">
      <alignment horizontal="left" vertical="center" shrinkToFit="1"/>
    </xf>
    <xf numFmtId="0" fontId="16" fillId="5" borderId="10" xfId="0" applyFont="1" applyFill="1" applyBorder="1" applyAlignment="1">
      <alignment horizontal="left" vertical="center" shrinkToFit="1"/>
    </xf>
    <xf numFmtId="0" fontId="16" fillId="3" borderId="11" xfId="0" applyFont="1" applyFill="1" applyBorder="1" applyAlignment="1" applyProtection="1">
      <alignment horizontal="center" vertical="center" shrinkToFit="1"/>
      <protection locked="0"/>
    </xf>
    <xf numFmtId="0" fontId="16" fillId="0" borderId="12" xfId="0" applyFont="1" applyBorder="1" applyAlignment="1">
      <alignment horizontal="center" vertical="center" shrinkToFit="1"/>
    </xf>
    <xf numFmtId="0" fontId="16" fillId="0" borderId="13" xfId="0" applyFont="1" applyBorder="1" applyAlignment="1">
      <alignment horizontal="center" vertical="center" shrinkToFit="1"/>
    </xf>
    <xf numFmtId="0" fontId="16" fillId="0" borderId="10" xfId="0" applyFont="1" applyBorder="1" applyAlignment="1">
      <alignment horizontal="center" vertical="center" shrinkToFit="1"/>
    </xf>
    <xf numFmtId="0" fontId="42" fillId="0" borderId="1" xfId="0" applyFont="1" applyBorder="1" applyAlignment="1">
      <alignment horizontal="left" vertical="center" wrapText="1" shrinkToFit="1"/>
    </xf>
    <xf numFmtId="0" fontId="42" fillId="0" borderId="6" xfId="0" applyFont="1" applyBorder="1" applyAlignment="1">
      <alignment horizontal="left" vertical="center" wrapText="1" shrinkToFit="1"/>
    </xf>
    <xf numFmtId="0" fontId="42" fillId="0" borderId="29" xfId="0" applyFont="1" applyBorder="1" applyAlignment="1">
      <alignment horizontal="left" vertical="center" wrapText="1" shrinkToFit="1"/>
    </xf>
    <xf numFmtId="0" fontId="5" fillId="0" borderId="0" xfId="0" applyFont="1" applyAlignment="1">
      <alignment horizontal="center" vertical="center" shrinkToFit="1"/>
    </xf>
    <xf numFmtId="0" fontId="16" fillId="0" borderId="44" xfId="0" applyFont="1" applyBorder="1" applyAlignment="1">
      <alignment horizontal="center" vertical="center" shrinkToFit="1"/>
    </xf>
    <xf numFmtId="0" fontId="16" fillId="0" borderId="11" xfId="0" applyFont="1" applyBorder="1" applyAlignment="1">
      <alignment horizontal="center" vertical="center" shrinkToFit="1"/>
    </xf>
    <xf numFmtId="0" fontId="16" fillId="0" borderId="46" xfId="0" applyFont="1" applyBorder="1" applyAlignment="1">
      <alignment horizontal="center" vertical="center" shrinkToFit="1"/>
    </xf>
    <xf numFmtId="0" fontId="16" fillId="0" borderId="5" xfId="0" applyFont="1" applyBorder="1" applyAlignment="1">
      <alignment horizontal="center" vertical="center" shrinkToFit="1"/>
    </xf>
    <xf numFmtId="0" fontId="16" fillId="0" borderId="2" xfId="0" applyFont="1" applyBorder="1" applyAlignment="1">
      <alignment horizontal="center" vertical="center" shrinkToFit="1"/>
    </xf>
    <xf numFmtId="0" fontId="16" fillId="0" borderId="1" xfId="0" applyFont="1" applyBorder="1" applyAlignment="1">
      <alignment horizontal="center" vertical="center" shrinkToFit="1"/>
    </xf>
    <xf numFmtId="0" fontId="16" fillId="0" borderId="2" xfId="0" applyFont="1" applyBorder="1" applyAlignment="1">
      <alignment horizontal="left" vertical="center" shrinkToFit="1"/>
    </xf>
    <xf numFmtId="0" fontId="16" fillId="0" borderId="3" xfId="0" applyFont="1" applyBorder="1" applyAlignment="1">
      <alignment horizontal="left" vertical="center" shrinkToFit="1"/>
    </xf>
    <xf numFmtId="0" fontId="16" fillId="0" borderId="45" xfId="0" applyFont="1" applyBorder="1" applyAlignment="1">
      <alignment horizontal="left" vertical="center" shrinkToFit="1"/>
    </xf>
    <xf numFmtId="0" fontId="16" fillId="0" borderId="47" xfId="0" applyFont="1" applyBorder="1" applyAlignment="1">
      <alignment horizontal="center" vertical="center" wrapText="1" shrinkToFit="1"/>
    </xf>
    <xf numFmtId="0" fontId="16" fillId="0" borderId="4" xfId="0" applyFont="1" applyBorder="1" applyAlignment="1">
      <alignment horizontal="center" vertical="center" shrinkToFit="1"/>
    </xf>
    <xf numFmtId="0" fontId="16" fillId="3" borderId="42" xfId="0" applyFont="1" applyFill="1" applyBorder="1" applyAlignment="1" applyProtection="1">
      <alignment horizontal="center" vertical="center" shrinkToFit="1"/>
      <protection locked="0"/>
    </xf>
    <xf numFmtId="0" fontId="16" fillId="3" borderId="25" xfId="0" applyFont="1" applyFill="1" applyBorder="1" applyAlignment="1" applyProtection="1">
      <alignment horizontal="center" vertical="center" shrinkToFit="1"/>
      <protection locked="0"/>
    </xf>
    <xf numFmtId="0" fontId="16" fillId="3" borderId="43" xfId="0" applyFont="1" applyFill="1" applyBorder="1" applyAlignment="1" applyProtection="1">
      <alignment horizontal="center" vertical="center" shrinkToFit="1"/>
      <protection locked="0"/>
    </xf>
    <xf numFmtId="0" fontId="16" fillId="0" borderId="3" xfId="0" applyFont="1" applyBorder="1" applyAlignment="1">
      <alignment horizontal="center" vertical="center" wrapText="1" shrinkToFit="1"/>
    </xf>
    <xf numFmtId="0" fontId="16" fillId="3" borderId="3" xfId="0" applyFont="1" applyFill="1" applyBorder="1" applyAlignment="1" applyProtection="1">
      <alignment horizontal="center" vertical="center" shrinkToFit="1"/>
      <protection locked="0"/>
    </xf>
    <xf numFmtId="0" fontId="16" fillId="3" borderId="45" xfId="0" applyFont="1" applyFill="1" applyBorder="1" applyAlignment="1" applyProtection="1">
      <alignment horizontal="center" vertical="center" shrinkToFit="1"/>
      <protection locked="0"/>
    </xf>
    <xf numFmtId="0" fontId="16" fillId="0" borderId="41" xfId="0" applyFont="1" applyBorder="1" applyAlignment="1">
      <alignment horizontal="center" vertical="center" shrinkToFit="1"/>
    </xf>
    <xf numFmtId="0" fontId="6" fillId="3" borderId="41" xfId="0" applyFont="1" applyFill="1" applyBorder="1" applyAlignment="1" applyProtection="1">
      <alignment horizontal="center" vertical="center" shrinkToFit="1"/>
      <protection locked="0"/>
    </xf>
    <xf numFmtId="0" fontId="6" fillId="0" borderId="41" xfId="0" applyFont="1" applyBorder="1" applyAlignment="1">
      <alignment horizontal="center" vertical="center" wrapText="1" shrinkToFit="1"/>
    </xf>
    <xf numFmtId="0" fontId="6" fillId="3" borderId="24" xfId="0" applyFont="1" applyFill="1" applyBorder="1" applyAlignment="1" applyProtection="1">
      <alignment horizontal="center" vertical="center" wrapText="1" shrinkToFit="1"/>
      <protection locked="0"/>
    </xf>
    <xf numFmtId="0" fontId="6" fillId="3" borderId="21" xfId="0" applyFont="1" applyFill="1" applyBorder="1" applyAlignment="1" applyProtection="1">
      <alignment horizontal="center" vertical="center" wrapText="1" shrinkToFit="1"/>
      <protection locked="0"/>
    </xf>
    <xf numFmtId="0" fontId="6" fillId="3" borderId="22" xfId="0" applyFont="1" applyFill="1" applyBorder="1" applyAlignment="1" applyProtection="1">
      <alignment horizontal="center" vertical="center" wrapText="1" shrinkToFit="1"/>
      <protection locked="0"/>
    </xf>
    <xf numFmtId="0" fontId="16" fillId="4" borderId="5" xfId="0" applyFont="1" applyFill="1" applyBorder="1" applyAlignment="1" applyProtection="1">
      <alignment horizontal="center" vertical="center" shrinkToFit="1"/>
      <protection locked="0"/>
    </xf>
    <xf numFmtId="0" fontId="16" fillId="4" borderId="4" xfId="0" applyFont="1" applyFill="1" applyBorder="1" applyAlignment="1" applyProtection="1">
      <alignment horizontal="center" vertical="center" shrinkToFit="1"/>
      <protection locked="0"/>
    </xf>
    <xf numFmtId="0" fontId="16" fillId="0" borderId="6" xfId="0" applyFont="1" applyBorder="1" applyAlignment="1">
      <alignment horizontal="center" vertical="center" shrinkToFit="1"/>
    </xf>
    <xf numFmtId="0" fontId="16" fillId="0" borderId="0" xfId="0" applyFont="1" applyBorder="1" applyAlignment="1">
      <alignment horizontal="center" shrinkToFit="1"/>
    </xf>
    <xf numFmtId="0" fontId="16" fillId="0" borderId="16" xfId="0" applyFont="1" applyBorder="1" applyAlignment="1">
      <alignment horizontal="center" shrinkToFit="1"/>
    </xf>
    <xf numFmtId="0" fontId="16" fillId="0" borderId="17" xfId="0" applyFont="1" applyBorder="1" applyAlignment="1">
      <alignment horizontal="center" shrinkToFit="1"/>
    </xf>
    <xf numFmtId="0" fontId="24" fillId="0" borderId="7" xfId="0" applyFont="1" applyBorder="1" applyAlignment="1">
      <alignment horizontal="left" vertical="center" wrapText="1" shrinkToFit="1"/>
    </xf>
    <xf numFmtId="0" fontId="24" fillId="0" borderId="8" xfId="0" applyFont="1" applyBorder="1" applyAlignment="1">
      <alignment horizontal="left" vertical="center" wrapText="1" shrinkToFit="1"/>
    </xf>
    <xf numFmtId="0" fontId="24" fillId="0" borderId="20" xfId="0" applyFont="1" applyBorder="1" applyAlignment="1">
      <alignment horizontal="left" vertical="center" wrapText="1" shrinkToFit="1"/>
    </xf>
    <xf numFmtId="0" fontId="16" fillId="0" borderId="0" xfId="0" applyFont="1" applyBorder="1" applyAlignment="1">
      <alignment horizontal="left" vertical="center"/>
    </xf>
    <xf numFmtId="0" fontId="16" fillId="3" borderId="24" xfId="0" applyFont="1" applyFill="1" applyBorder="1" applyAlignment="1" applyProtection="1">
      <alignment horizontal="center" vertical="center" shrinkToFit="1"/>
      <protection locked="0"/>
    </xf>
    <xf numFmtId="0" fontId="16" fillId="3" borderId="21" xfId="0" applyFont="1" applyFill="1" applyBorder="1" applyAlignment="1" applyProtection="1">
      <alignment horizontal="center" vertical="center" shrinkToFit="1"/>
      <protection locked="0"/>
    </xf>
    <xf numFmtId="0" fontId="16" fillId="3" borderId="22" xfId="0" applyFont="1" applyFill="1" applyBorder="1" applyAlignment="1" applyProtection="1">
      <alignment horizontal="center" vertical="center" shrinkToFit="1"/>
      <protection locked="0"/>
    </xf>
    <xf numFmtId="0" fontId="17" fillId="0" borderId="23" xfId="0" applyFont="1" applyBorder="1" applyAlignment="1">
      <alignment horizontal="left" vertical="top" wrapText="1" shrinkToFit="1"/>
    </xf>
    <xf numFmtId="0" fontId="17" fillId="0" borderId="0" xfId="0" applyFont="1" applyBorder="1" applyAlignment="1">
      <alignment horizontal="left" vertical="top" wrapText="1" shrinkToFit="1"/>
    </xf>
    <xf numFmtId="0" fontId="16" fillId="0" borderId="0" xfId="0" applyFont="1" applyBorder="1" applyAlignment="1">
      <alignment horizontal="left" vertical="center" shrinkToFit="1"/>
    </xf>
    <xf numFmtId="0" fontId="31" fillId="4" borderId="3" xfId="4" applyFont="1" applyFill="1" applyBorder="1" applyAlignment="1" applyProtection="1">
      <alignment horizontal="center" vertical="center" shrinkToFit="1"/>
      <protection locked="0"/>
    </xf>
    <xf numFmtId="0" fontId="16" fillId="0" borderId="0" xfId="0" applyFont="1" applyFill="1" applyBorder="1" applyAlignment="1">
      <alignment horizontal="left" vertical="center" wrapText="1" shrinkToFit="1"/>
    </xf>
    <xf numFmtId="0" fontId="16" fillId="0" borderId="0" xfId="0" applyFont="1" applyFill="1" applyBorder="1" applyAlignment="1">
      <alignment horizontal="left" vertical="center" shrinkToFit="1"/>
    </xf>
    <xf numFmtId="0" fontId="16" fillId="0" borderId="0" xfId="0" applyFont="1" applyFill="1" applyBorder="1" applyAlignment="1">
      <alignment horizontal="center" vertical="center" shrinkToFit="1"/>
    </xf>
    <xf numFmtId="0" fontId="32" fillId="0" borderId="0" xfId="0" applyFont="1" applyFill="1" applyBorder="1" applyAlignment="1">
      <alignment horizontal="left" vertical="center" wrapText="1" shrinkToFit="1"/>
    </xf>
    <xf numFmtId="0" fontId="15" fillId="0" borderId="0" xfId="0" applyFont="1" applyFill="1" applyAlignment="1">
      <alignment horizontal="left" vertical="center"/>
    </xf>
    <xf numFmtId="0" fontId="16" fillId="0" borderId="31" xfId="0" applyFont="1" applyBorder="1" applyAlignment="1">
      <alignment horizontal="center" vertical="center" shrinkToFit="1"/>
    </xf>
    <xf numFmtId="0" fontId="16" fillId="0" borderId="33" xfId="0" applyFont="1" applyBorder="1" applyAlignment="1">
      <alignment horizontal="center" vertical="center" shrinkToFit="1"/>
    </xf>
    <xf numFmtId="0" fontId="16" fillId="0" borderId="32" xfId="0" applyFont="1" applyBorder="1" applyAlignment="1">
      <alignment horizontal="center" vertical="center" shrinkToFit="1"/>
    </xf>
    <xf numFmtId="0" fontId="16" fillId="4" borderId="31" xfId="0" applyFont="1" applyFill="1" applyBorder="1" applyAlignment="1" applyProtection="1">
      <alignment horizontal="left" vertical="center" shrinkToFit="1"/>
      <protection locked="0"/>
    </xf>
    <xf numFmtId="0" fontId="16" fillId="4" borderId="33" xfId="0" applyFont="1" applyFill="1" applyBorder="1" applyAlignment="1" applyProtection="1">
      <alignment horizontal="left" vertical="center" shrinkToFit="1"/>
      <protection locked="0"/>
    </xf>
    <xf numFmtId="0" fontId="16" fillId="4" borderId="34" xfId="0" applyFont="1" applyFill="1" applyBorder="1" applyAlignment="1" applyProtection="1">
      <alignment horizontal="left" vertical="center" shrinkToFit="1"/>
      <protection locked="0"/>
    </xf>
    <xf numFmtId="0" fontId="16" fillId="4" borderId="12" xfId="0" applyFont="1" applyFill="1" applyBorder="1" applyAlignment="1" applyProtection="1">
      <alignment horizontal="left" vertical="center" shrinkToFit="1"/>
      <protection locked="0"/>
    </xf>
    <xf numFmtId="0" fontId="16" fillId="4" borderId="13" xfId="0" applyFont="1" applyFill="1" applyBorder="1" applyAlignment="1" applyProtection="1">
      <alignment horizontal="left" vertical="center" shrinkToFit="1"/>
      <protection locked="0"/>
    </xf>
    <xf numFmtId="0" fontId="16" fillId="4" borderId="19" xfId="0" applyFont="1" applyFill="1" applyBorder="1" applyAlignment="1" applyProtection="1">
      <alignment horizontal="left" vertical="center" shrinkToFit="1"/>
      <protection locked="0"/>
    </xf>
    <xf numFmtId="0" fontId="16" fillId="4" borderId="1" xfId="0" applyFont="1" applyFill="1" applyBorder="1" applyAlignment="1" applyProtection="1">
      <alignment horizontal="left" vertical="center" shrinkToFit="1"/>
      <protection locked="0"/>
    </xf>
    <xf numFmtId="0" fontId="16" fillId="4" borderId="6" xfId="0" applyFont="1" applyFill="1" applyBorder="1" applyAlignment="1" applyProtection="1">
      <alignment horizontal="left" vertical="center" shrinkToFit="1"/>
      <protection locked="0"/>
    </xf>
    <xf numFmtId="0" fontId="16" fillId="4" borderId="29" xfId="0" applyFont="1" applyFill="1" applyBorder="1" applyAlignment="1" applyProtection="1">
      <alignment horizontal="left" vertical="center" shrinkToFit="1"/>
      <protection locked="0"/>
    </xf>
    <xf numFmtId="49" fontId="16" fillId="4" borderId="16" xfId="0" applyNumberFormat="1" applyFont="1" applyFill="1" applyBorder="1" applyAlignment="1" applyProtection="1">
      <alignment horizontal="center" vertical="center" shrinkToFit="1"/>
      <protection locked="0"/>
    </xf>
    <xf numFmtId="0" fontId="24" fillId="0" borderId="7" xfId="0" applyFont="1" applyBorder="1" applyAlignment="1">
      <alignment horizontal="center" vertical="center" wrapText="1" shrinkToFit="1"/>
    </xf>
    <xf numFmtId="0" fontId="24" fillId="0" borderId="8" xfId="0" applyFont="1" applyBorder="1" applyAlignment="1">
      <alignment horizontal="center" vertical="center" wrapText="1" shrinkToFit="1"/>
    </xf>
    <xf numFmtId="0" fontId="24" fillId="0" borderId="20" xfId="0" applyFont="1" applyBorder="1" applyAlignment="1">
      <alignment horizontal="center" vertical="center" wrapText="1" shrinkToFit="1"/>
    </xf>
    <xf numFmtId="0" fontId="16" fillId="3" borderId="7" xfId="0" applyFont="1" applyFill="1" applyBorder="1" applyAlignment="1" applyProtection="1">
      <alignment horizontal="center" vertical="center" shrinkToFit="1"/>
      <protection locked="0"/>
    </xf>
    <xf numFmtId="0" fontId="16" fillId="3" borderId="8" xfId="0" applyFont="1" applyFill="1" applyBorder="1" applyAlignment="1" applyProtection="1">
      <alignment horizontal="center" vertical="center" shrinkToFit="1"/>
      <protection locked="0"/>
    </xf>
    <xf numFmtId="0" fontId="16" fillId="3" borderId="9" xfId="0" applyFont="1" applyFill="1" applyBorder="1" applyAlignment="1" applyProtection="1">
      <alignment horizontal="center" vertical="center" shrinkToFit="1"/>
      <protection locked="0"/>
    </xf>
    <xf numFmtId="0" fontId="27" fillId="0" borderId="0" xfId="0" applyFont="1" applyAlignment="1">
      <alignment horizontal="center" vertical="center" shrinkToFit="1"/>
    </xf>
    <xf numFmtId="0" fontId="42" fillId="0" borderId="1" xfId="0" applyFont="1" applyBorder="1" applyAlignment="1">
      <alignment horizontal="left" vertical="center" shrinkToFit="1"/>
    </xf>
    <xf numFmtId="0" fontId="42" fillId="0" borderId="6" xfId="0" applyFont="1" applyBorder="1" applyAlignment="1">
      <alignment horizontal="left" vertical="center" shrinkToFit="1"/>
    </xf>
    <xf numFmtId="0" fontId="42" fillId="0" borderId="29" xfId="0" applyFont="1" applyBorder="1" applyAlignment="1">
      <alignment horizontal="left" vertical="center" shrinkToFit="1"/>
    </xf>
    <xf numFmtId="0" fontId="16" fillId="0" borderId="0" xfId="0" applyFont="1" applyAlignment="1">
      <alignment horizontal="left" vertical="center" wrapText="1" shrinkToFit="1"/>
    </xf>
    <xf numFmtId="0" fontId="16" fillId="0" borderId="0" xfId="0" applyFont="1" applyAlignment="1">
      <alignment horizontal="left" vertical="center" shrinkToFit="1"/>
    </xf>
    <xf numFmtId="0" fontId="16" fillId="0" borderId="27" xfId="0" applyFont="1" applyFill="1" applyBorder="1" applyAlignment="1">
      <alignment horizontal="left" vertical="center" shrinkToFit="1"/>
    </xf>
    <xf numFmtId="0" fontId="16" fillId="0" borderId="28" xfId="0" applyFont="1" applyFill="1" applyBorder="1" applyAlignment="1">
      <alignment horizontal="left" vertical="center" shrinkToFit="1"/>
    </xf>
    <xf numFmtId="0" fontId="16" fillId="0" borderId="35" xfId="0" applyFont="1" applyFill="1" applyBorder="1" applyAlignment="1">
      <alignment horizontal="left" vertical="center" shrinkToFit="1"/>
    </xf>
    <xf numFmtId="0" fontId="16" fillId="0" borderId="27" xfId="0" applyFont="1" applyBorder="1" applyAlignment="1">
      <alignment horizontal="center" vertical="center" shrinkToFit="1"/>
    </xf>
    <xf numFmtId="0" fontId="16" fillId="0" borderId="28" xfId="0" applyFont="1" applyBorder="1" applyAlignment="1">
      <alignment horizontal="center" vertical="center" shrinkToFit="1"/>
    </xf>
    <xf numFmtId="0" fontId="16" fillId="0" borderId="37" xfId="0" applyFont="1" applyBorder="1" applyAlignment="1">
      <alignment horizontal="center" vertical="center" shrinkToFit="1"/>
    </xf>
    <xf numFmtId="0" fontId="16" fillId="0" borderId="30" xfId="0" applyFont="1" applyBorder="1" applyAlignment="1">
      <alignment horizontal="center" vertical="center" shrinkToFit="1"/>
    </xf>
    <xf numFmtId="0" fontId="16" fillId="0" borderId="26" xfId="0" applyFont="1" applyBorder="1" applyAlignment="1">
      <alignment horizontal="center" vertical="center" shrinkToFit="1"/>
    </xf>
    <xf numFmtId="0" fontId="16" fillId="0" borderId="38" xfId="0" applyFont="1" applyBorder="1" applyAlignment="1">
      <alignment horizontal="center" vertical="center" shrinkToFit="1"/>
    </xf>
    <xf numFmtId="0" fontId="16" fillId="0" borderId="27" xfId="0" applyFont="1" applyBorder="1" applyAlignment="1">
      <alignment horizontal="center" vertical="center" wrapText="1" shrinkToFit="1"/>
    </xf>
    <xf numFmtId="0" fontId="16" fillId="0" borderId="23" xfId="0" applyFont="1" applyBorder="1" applyAlignment="1">
      <alignment horizontal="center" vertical="center" shrinkToFit="1"/>
    </xf>
    <xf numFmtId="0" fontId="16" fillId="0" borderId="0" xfId="0" applyFont="1" applyBorder="1" applyAlignment="1">
      <alignment horizontal="center" vertical="center" shrinkToFit="1"/>
    </xf>
    <xf numFmtId="0" fontId="16" fillId="0" borderId="39" xfId="0" applyFont="1" applyBorder="1" applyAlignment="1">
      <alignment horizontal="center" vertical="center" shrinkToFit="1"/>
    </xf>
    <xf numFmtId="0" fontId="16" fillId="4" borderId="30" xfId="0" applyFont="1" applyFill="1" applyBorder="1" applyAlignment="1" applyProtection="1">
      <alignment horizontal="left" vertical="top" wrapText="1" shrinkToFit="1"/>
      <protection locked="0"/>
    </xf>
    <xf numFmtId="0" fontId="16" fillId="4" borderId="26" xfId="0" applyFont="1" applyFill="1" applyBorder="1" applyAlignment="1" applyProtection="1">
      <alignment horizontal="left" vertical="top" wrapText="1" shrinkToFit="1"/>
      <protection locked="0"/>
    </xf>
    <xf numFmtId="0" fontId="16" fillId="4" borderId="36" xfId="0" applyFont="1" applyFill="1" applyBorder="1" applyAlignment="1" applyProtection="1">
      <alignment horizontal="left" vertical="top" wrapText="1" shrinkToFit="1"/>
      <protection locked="0"/>
    </xf>
    <xf numFmtId="0" fontId="16" fillId="3" borderId="12" xfId="0" applyFont="1" applyFill="1" applyBorder="1" applyAlignment="1" applyProtection="1">
      <alignment horizontal="center" vertical="center" shrinkToFit="1"/>
      <protection locked="0"/>
    </xf>
    <xf numFmtId="0" fontId="16" fillId="3" borderId="10" xfId="0" applyFont="1" applyFill="1" applyBorder="1" applyAlignment="1" applyProtection="1">
      <alignment horizontal="center" vertical="center" shrinkToFit="1"/>
      <protection locked="0"/>
    </xf>
    <xf numFmtId="0" fontId="16" fillId="0" borderId="12" xfId="0" applyFont="1" applyBorder="1" applyAlignment="1">
      <alignment horizontal="left" vertical="center" shrinkToFit="1"/>
    </xf>
    <xf numFmtId="0" fontId="16" fillId="0" borderId="13" xfId="0" applyFont="1" applyBorder="1" applyAlignment="1">
      <alignment horizontal="left" vertical="center" shrinkToFit="1"/>
    </xf>
    <xf numFmtId="0" fontId="16" fillId="0" borderId="19" xfId="0" applyFont="1" applyBorder="1" applyAlignment="1">
      <alignment horizontal="left" vertical="center" shrinkToFit="1"/>
    </xf>
    <xf numFmtId="49" fontId="16" fillId="4" borderId="1" xfId="0" applyNumberFormat="1" applyFont="1" applyFill="1" applyBorder="1" applyAlignment="1" applyProtection="1">
      <alignment horizontal="center" vertical="center" shrinkToFit="1"/>
      <protection locked="0"/>
    </xf>
    <xf numFmtId="49" fontId="16" fillId="4" borderId="6" xfId="0" applyNumberFormat="1" applyFont="1" applyFill="1" applyBorder="1" applyAlignment="1" applyProtection="1">
      <alignment horizontal="center" vertical="center" shrinkToFit="1"/>
      <protection locked="0"/>
    </xf>
    <xf numFmtId="49" fontId="16" fillId="4" borderId="2" xfId="0" applyNumberFormat="1" applyFont="1" applyFill="1" applyBorder="1" applyAlignment="1" applyProtection="1">
      <alignment horizontal="center" vertical="center" shrinkToFit="1"/>
      <protection locked="0"/>
    </xf>
    <xf numFmtId="49" fontId="16" fillId="4" borderId="1" xfId="0" applyNumberFormat="1" applyFont="1" applyFill="1" applyBorder="1" applyAlignment="1" applyProtection="1">
      <alignment horizontal="center" shrinkToFit="1"/>
      <protection locked="0"/>
    </xf>
    <xf numFmtId="49" fontId="16" fillId="4" borderId="6" xfId="0" applyNumberFormat="1" applyFont="1" applyFill="1" applyBorder="1" applyAlignment="1" applyProtection="1">
      <alignment horizontal="center" shrinkToFit="1"/>
      <protection locked="0"/>
    </xf>
    <xf numFmtId="49" fontId="16" fillId="4" borderId="2" xfId="0" applyNumberFormat="1" applyFont="1" applyFill="1" applyBorder="1" applyAlignment="1" applyProtection="1">
      <alignment horizontal="center" shrinkToFit="1"/>
      <protection locked="0"/>
    </xf>
    <xf numFmtId="0" fontId="16" fillId="0" borderId="1" xfId="0" applyFont="1" applyBorder="1" applyAlignment="1">
      <alignment horizontal="center" shrinkToFit="1"/>
    </xf>
    <xf numFmtId="0" fontId="16" fillId="0" borderId="6" xfId="0" applyFont="1" applyBorder="1" applyAlignment="1">
      <alignment horizontal="center" shrinkToFit="1"/>
    </xf>
    <xf numFmtId="0" fontId="16" fillId="0" borderId="29" xfId="0" applyFont="1" applyBorder="1" applyAlignment="1">
      <alignment horizontal="center" shrinkToFit="1"/>
    </xf>
    <xf numFmtId="0" fontId="16" fillId="0" borderId="31" xfId="0" applyFont="1" applyBorder="1" applyAlignment="1">
      <alignment horizontal="left" vertical="center" wrapText="1" shrinkToFit="1"/>
    </xf>
    <xf numFmtId="0" fontId="16" fillId="0" borderId="33" xfId="0" applyFont="1" applyBorder="1" applyAlignment="1">
      <alignment horizontal="left" vertical="center" shrinkToFit="1"/>
    </xf>
    <xf numFmtId="0" fontId="16" fillId="0" borderId="34" xfId="0" applyFont="1" applyBorder="1" applyAlignment="1">
      <alignment horizontal="left" vertical="center" shrinkToFit="1"/>
    </xf>
    <xf numFmtId="0" fontId="33" fillId="0" borderId="43" xfId="0" applyFont="1" applyBorder="1" applyAlignment="1">
      <alignment horizontal="left" vertical="top" wrapText="1"/>
    </xf>
    <xf numFmtId="0" fontId="33" fillId="0" borderId="5" xfId="0" applyFont="1" applyBorder="1" applyAlignment="1">
      <alignment horizontal="left" vertical="top"/>
    </xf>
    <xf numFmtId="0" fontId="33" fillId="0" borderId="42" xfId="0" applyFont="1" applyBorder="1" applyAlignment="1">
      <alignment horizontal="left" vertical="top"/>
    </xf>
    <xf numFmtId="0" fontId="39" fillId="7" borderId="48" xfId="0" applyFont="1" applyFill="1" applyBorder="1" applyAlignment="1">
      <alignment horizontal="left" vertical="center"/>
    </xf>
    <xf numFmtId="0" fontId="39" fillId="7" borderId="3" xfId="0" applyFont="1" applyFill="1" applyBorder="1" applyAlignment="1">
      <alignment horizontal="left" vertical="center"/>
    </xf>
    <xf numFmtId="0" fontId="39" fillId="7" borderId="48" xfId="0" applyFont="1" applyFill="1" applyBorder="1" applyAlignment="1">
      <alignment horizontal="left" vertical="center" wrapText="1"/>
    </xf>
    <xf numFmtId="0" fontId="33" fillId="0" borderId="0" xfId="0" applyFont="1" applyBorder="1" applyAlignment="1">
      <alignment horizontal="center" vertical="top" wrapText="1"/>
    </xf>
  </cellXfs>
  <cellStyles count="7">
    <cellStyle name="ハイパーリンク" xfId="4" builtinId="8"/>
    <cellStyle name="ハイパーリンク 2" xfId="2" xr:uid="{CD0FF18A-C7E0-4824-9A3D-7D5A0497F288}"/>
    <cellStyle name="標準" xfId="0" builtinId="0"/>
    <cellStyle name="標準 2" xfId="1" xr:uid="{E2D1F698-5570-4B88-AEF0-A255718C59C7}"/>
    <cellStyle name="標準 2 2" xfId="3" xr:uid="{CBEA0D3A-9A8B-4494-88AD-911A5995113F}"/>
    <cellStyle name="標準 3" xfId="5" xr:uid="{58544689-C1FE-4BA1-9718-72F741F61DBA}"/>
    <cellStyle name="標準 3 2" xfId="6" xr:uid="{E0396834-4798-42D8-A308-097D4BB6B994}"/>
  </cellStyles>
  <dxfs count="32">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left style="thin">
          <color indexed="64"/>
        </left>
      </border>
    </dxf>
    <dxf>
      <alignment horizontal="general" vertical="center" textRotation="0" wrapText="0" indent="0" justifyLastLine="0" shrinkToFit="0" readingOrder="0"/>
    </dxf>
    <dxf>
      <fill>
        <patternFill>
          <bgColor theme="1" tint="0.34998626667073579"/>
        </patternFill>
      </fill>
    </dxf>
    <dxf>
      <fill>
        <patternFill>
          <bgColor theme="1"/>
        </patternFill>
      </fill>
    </dxf>
    <dxf>
      <fill>
        <patternFill>
          <bgColor theme="1"/>
        </patternFill>
      </fill>
    </dxf>
  </dxfs>
  <tableStyles count="0" defaultTableStyle="TableStyleMedium2" defaultPivotStyle="PivotStyleLight16"/>
  <colors>
    <mruColors>
      <color rgb="FFCCFFFF"/>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E788E84-4E3C-47D8-BA82-8CF715F95F17}" name="テーブル1" displayName="テーブル1" ref="A1:AL2" totalsRowShown="0" headerRowDxfId="28" tableBorderDxfId="27">
  <autoFilter ref="A1:AL2" xr:uid="{2E788E84-4E3C-47D8-BA82-8CF715F95F17}"/>
  <tableColumns count="38">
    <tableColumn id="1" xr3:uid="{32AF60FE-5F86-43A4-AE00-E8838C22BE34}" name="申込順" dataDxfId="26"/>
    <tableColumn id="2" xr3:uid="{757F1A54-9DFF-4547-88E3-D5EBCC989BF8}" name="高専№" dataDxfId="25">
      <calculatedColumnFormula>INDEX('（非表示）高専data'!A1:B62,MATCH($C$2,'（非表示）高専data'!$B$1:$B$62,0),1)</calculatedColumnFormula>
    </tableColumn>
    <tableColumn id="3" xr3:uid="{FA3EEFB4-3491-4BEE-BD4D-8E01FD3EB675}" name="所属高専" dataDxfId="24">
      <calculatedColumnFormula>入力用シート!F8</calculatedColumnFormula>
    </tableColumn>
    <tableColumn id="4" xr3:uid="{11F058D5-2BC8-45DA-A9D8-A9783BBD3D10}" name="氏名" dataDxfId="23">
      <calculatedColumnFormula>入力用シート!F11</calculatedColumnFormula>
    </tableColumn>
    <tableColumn id="5" xr3:uid="{CE6F0A34-4537-4463-AA47-A1B954BE8B3E}" name="フリガナ" dataDxfId="22">
      <calculatedColumnFormula>入力用シート!F10</calculatedColumnFormula>
    </tableColumn>
    <tableColumn id="6" xr3:uid="{6A0DF68E-7018-42A2-9330-753A45E8B0F5}" name="性別" dataDxfId="21">
      <calculatedColumnFormula>入力用シート!AI10</calculatedColumnFormula>
    </tableColumn>
    <tableColumn id="7" xr3:uid="{23AAE019-5B51-4E4F-908B-EB11D8E58FB1}" name="学科" dataDxfId="20">
      <calculatedColumnFormula>入力用シート!I9</calculatedColumnFormula>
    </tableColumn>
    <tableColumn id="8" xr3:uid="{5D80204E-943E-4E5F-B70D-CFA8E08F3696}" name="学年" dataDxfId="19">
      <calculatedColumnFormula>入力用シート!AF9</calculatedColumnFormula>
    </tableColumn>
    <tableColumn id="9" xr3:uid="{7136E451-0205-4929-8A56-9126372A7D52}" name="複数テーマ希望" dataDxfId="18">
      <calculatedColumnFormula>入力用シート!H5</calculatedColumnFormula>
    </tableColumn>
    <tableColumn id="11" xr3:uid="{4203D8C2-4F48-49CF-93AC-B36740D34EC1}" name="第1希望_x000a_テーマ№" dataDxfId="17">
      <calculatedColumnFormula>入力用シート!I26</calculatedColumnFormula>
    </tableColumn>
    <tableColumn id="10" xr3:uid="{3D9E5ACD-C8D9-490C-8B6C-D6E47EC680B7}" name="1分野" dataDxfId="16">
      <calculatedColumnFormula>入力用シート!M26</calculatedColumnFormula>
    </tableColumn>
    <tableColumn id="12" xr3:uid="{70053E77-8756-416D-A641-ED14D91956AB}" name="実施形態" dataDxfId="15">
      <calculatedColumnFormula>入力用シート!AA26</calculatedColumnFormula>
    </tableColumn>
    <tableColumn id="14" xr3:uid="{0009B838-AA4E-4633-AADA-33B449F372AE}" name="1日程" dataDxfId="14">
      <calculatedColumnFormula>入力用シート!F28</calculatedColumnFormula>
    </tableColumn>
    <tableColumn id="13" xr3:uid="{23BF7BD7-BB26-46BE-9F10-45765F799347}" name="1可否" dataDxfId="13"/>
    <tableColumn id="16" xr3:uid="{3577A557-7150-4957-9D3F-7158A00B7D96}" name="第2希望テーマ№" dataDxfId="12">
      <calculatedColumnFormula>入力用シート!I30</calculatedColumnFormula>
    </tableColumn>
    <tableColumn id="15" xr3:uid="{3A593678-E010-44A4-8293-F18EE9738CE9}" name="2分野" dataDxfId="11">
      <calculatedColumnFormula>入力用シート!M30</calculatedColumnFormula>
    </tableColumn>
    <tableColumn id="17" xr3:uid="{EFBF4118-AA0B-4A14-90C1-38BCC63AF8D2}" name="実施形態2" dataDxfId="10">
      <calculatedColumnFormula>入力用シート!AA30</calculatedColumnFormula>
    </tableColumn>
    <tableColumn id="18" xr3:uid="{94A03CD2-BCD6-4461-8F6D-C8797CFA85E3}" name="2可否" dataDxfId="9"/>
    <tableColumn id="19" xr3:uid="{01949CF0-3F28-4454-9BE1-B64036AFB9EB}" name="2日程" dataDxfId="8">
      <calculatedColumnFormula>入力用シート!F32</calculatedColumnFormula>
    </tableColumn>
    <tableColumn id="20" xr3:uid="{299BF910-8082-4974-A4A5-5F81F4BE320D}" name="3分野" dataDxfId="7">
      <calculatedColumnFormula>入力用シート!M34</calculatedColumnFormula>
    </tableColumn>
    <tableColumn id="21" xr3:uid="{C3580663-DE3D-463A-93D4-23AB2EB40002}" name="第3希望テーマ№" dataDxfId="6">
      <calculatedColumnFormula>入力用シート!I34</calculatedColumnFormula>
    </tableColumn>
    <tableColumn id="22" xr3:uid="{F99A94F5-9378-4B5D-B797-E0B4B2E7839D}" name="実施形態3" dataDxfId="5">
      <calculatedColumnFormula>入力用シート!AA34</calculatedColumnFormula>
    </tableColumn>
    <tableColumn id="23" xr3:uid="{2CF8DBF6-4A4F-4992-976A-0D4D416EA8E4}" name="3可否" dataDxfId="4"/>
    <tableColumn id="24" xr3:uid="{56592C91-B2B8-49C1-8F55-A36713769A17}" name="3日程" dataDxfId="3">
      <calculatedColumnFormula>入力用シート!F36</calculatedColumnFormula>
    </tableColumn>
    <tableColumn id="25" xr3:uid="{B366F3CD-1C6D-49F2-9245-3DB93E0F0AA3}" name="フロンティアコース希望" dataDxfId="2">
      <calculatedColumnFormula>入力用シート!V22</calculatedColumnFormula>
    </tableColumn>
    <tableColumn id="26" xr3:uid="{C37D5432-4734-41D1-B35B-FD90DA65CF66}" name="メールアドレス" dataDxfId="1">
      <calculatedColumnFormula>入力用シート!I14</calculatedColumnFormula>
    </tableColumn>
    <tableColumn id="27" xr3:uid="{D0D32ECE-1CC1-4A23-B03B-7E98953D3BEC}" name="備考" dataDxfId="0"/>
    <tableColumn id="28" xr3:uid="{0225F82D-DCF2-4FC1-8AE9-2B4CD88D3A69}" name="ホテル利用">
      <calculatedColumnFormula>入力用シート!H20</calculatedColumnFormula>
    </tableColumn>
    <tableColumn id="29" xr3:uid="{6032B7E8-6A2D-4BF7-A2CD-7ADC7783643A}" name="個人情報提供">
      <calculatedColumnFormula>入力用シート!V20</calculatedColumnFormula>
    </tableColumn>
    <tableColumn id="30" xr3:uid="{F4993DF2-35A2-4AE3-ACD3-CBDAD68756E8}" name="現住所_x000a_〒">
      <calculatedColumnFormula>入力用シート!H12&amp;"-"&amp;入力用シート!L12</calculatedColumnFormula>
    </tableColumn>
    <tableColumn id="31" xr3:uid="{64391AD9-F6C2-4FEA-BDF6-35FB288438FB}" name="現住所">
      <calculatedColumnFormula>入力用シート!F13</calculatedColumnFormula>
    </tableColumn>
    <tableColumn id="32" xr3:uid="{DA8F6838-0DF4-41A6-B88C-2F28FCD701D1}" name="現住所_x000a_電話番号">
      <calculatedColumnFormula>入力用シート!I15&amp;"-"&amp;入力用シート!M15&amp;"-"&amp;入力用シート!R15</calculatedColumnFormula>
    </tableColumn>
    <tableColumn id="33" xr3:uid="{A877F38D-68F8-4C9E-856D-6028C2121978}" name="家族住所〒">
      <calculatedColumnFormula>入力用シート!H16&amp;"-"&amp;入力用シート!L16</calculatedColumnFormula>
    </tableColumn>
    <tableColumn id="34" xr3:uid="{AFF60EA7-AA69-4237-9372-264A452A895E}" name="現住所4">
      <calculatedColumnFormula>入力用シート!F17</calculatedColumnFormula>
    </tableColumn>
    <tableColumn id="35" xr3:uid="{42166B48-D906-4239-8C71-FBCF653B0E1F}" name="家族_x000a_電話番号">
      <calculatedColumnFormula>入力用シート!I18&amp;"-"&amp;入力用シート!M18&amp;"-"&amp;入力用シート!R18</calculatedColumnFormula>
    </tableColumn>
    <tableColumn id="36" xr3:uid="{CFA22C2A-FEA5-477F-934F-8BEF90A17219}" name="高専事務所属">
      <calculatedColumnFormula>入力用シート!I48</calculatedColumnFormula>
    </tableColumn>
    <tableColumn id="37" xr3:uid="{B7F49E96-8034-4420-8761-47002D16E31F}" name="事務担当者氏名">
      <calculatedColumnFormula>入力用シート!I49</calculatedColumnFormula>
    </tableColumn>
    <tableColumn id="38" xr3:uid="{13133B0F-EFFC-4081-9B4A-4D910E06F0B6}" name="事務担当者email">
      <calculatedColumnFormula>入力用シート!I51</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AV51"/>
  <sheetViews>
    <sheetView tabSelected="1" view="pageBreakPreview" zoomScale="90" zoomScaleNormal="100" zoomScaleSheetLayoutView="90" workbookViewId="0">
      <selection activeCell="B2" sqref="B2"/>
    </sheetView>
  </sheetViews>
  <sheetFormatPr defaultRowHeight="18" outlineLevelCol="1"/>
  <cols>
    <col min="1" max="1" width="3.125" style="12" customWidth="1"/>
    <col min="2" max="4" width="3.625" style="12" customWidth="1"/>
    <col min="5" max="5" width="4.375" style="12" customWidth="1"/>
    <col min="6" max="6" width="2.625" style="12" customWidth="1"/>
    <col min="7" max="18" width="3.625" style="12" customWidth="1"/>
    <col min="19" max="36" width="2.625" style="12" customWidth="1"/>
    <col min="37" max="37" width="4.625" style="12" customWidth="1"/>
    <col min="38" max="38" width="101.25" style="12" customWidth="1" outlineLevel="1"/>
    <col min="39" max="39" width="52.875" style="12" customWidth="1"/>
    <col min="40" max="16384" width="9" style="12"/>
  </cols>
  <sheetData>
    <row r="1" spans="2:39" ht="45.75" customHeight="1">
      <c r="B1" s="109" t="s">
        <v>666</v>
      </c>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c r="AH1" s="109"/>
      <c r="AI1" s="109"/>
      <c r="AJ1" s="109"/>
      <c r="AK1" s="109"/>
      <c r="AL1" s="13" t="s">
        <v>252</v>
      </c>
    </row>
    <row r="2" spans="2:39" ht="9" customHeight="1">
      <c r="AM2" s="41"/>
    </row>
    <row r="3" spans="2:39" ht="19.5">
      <c r="B3" s="15"/>
      <c r="C3" s="15"/>
      <c r="D3" s="15"/>
      <c r="E3" s="15"/>
      <c r="F3" s="15"/>
      <c r="G3" s="15"/>
      <c r="H3" s="15"/>
      <c r="I3" s="15"/>
      <c r="J3" s="15"/>
      <c r="K3" s="15"/>
      <c r="L3" s="15"/>
      <c r="M3" s="15"/>
      <c r="N3" s="15"/>
      <c r="O3" s="15"/>
      <c r="P3" s="15"/>
      <c r="Q3" s="16"/>
      <c r="R3" s="17"/>
      <c r="S3" s="10" t="s">
        <v>83</v>
      </c>
      <c r="T3" s="18"/>
      <c r="U3" s="18"/>
      <c r="V3" s="18"/>
      <c r="W3" s="15"/>
      <c r="X3" s="15"/>
      <c r="Y3" s="15"/>
      <c r="Z3" s="19"/>
      <c r="AA3" s="20"/>
      <c r="AB3" s="21"/>
      <c r="AC3" s="10" t="s">
        <v>84</v>
      </c>
      <c r="AD3" s="15"/>
      <c r="AE3" s="15"/>
      <c r="AF3" s="15"/>
      <c r="AG3" s="15"/>
      <c r="AH3" s="15"/>
      <c r="AI3" s="15"/>
      <c r="AJ3" s="15"/>
      <c r="AK3" s="15"/>
      <c r="AM3" s="41"/>
    </row>
    <row r="4" spans="2:39" ht="16.5" customHeight="1" thickBot="1">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M4" s="41"/>
    </row>
    <row r="5" spans="2:39" ht="36" customHeight="1" thickBot="1">
      <c r="B5" s="127" t="s">
        <v>250</v>
      </c>
      <c r="C5" s="127"/>
      <c r="D5" s="127"/>
      <c r="E5" s="127"/>
      <c r="F5" s="127"/>
      <c r="G5" s="127"/>
      <c r="H5" s="128"/>
      <c r="I5" s="128"/>
      <c r="J5" s="15"/>
      <c r="K5" s="129" t="s">
        <v>251</v>
      </c>
      <c r="L5" s="129"/>
      <c r="M5" s="129"/>
      <c r="N5" s="129"/>
      <c r="O5" s="129"/>
      <c r="P5" s="129"/>
      <c r="Q5" s="129"/>
      <c r="R5" s="129"/>
      <c r="S5" s="129"/>
      <c r="T5" s="129"/>
      <c r="U5" s="129"/>
      <c r="V5" s="129"/>
      <c r="W5" s="129"/>
      <c r="X5" s="130"/>
      <c r="Y5" s="131"/>
      <c r="Z5" s="131"/>
      <c r="AA5" s="132"/>
      <c r="AB5" s="15"/>
      <c r="AC5" s="15"/>
      <c r="AD5" s="15"/>
      <c r="AE5" s="15"/>
      <c r="AF5" s="15"/>
      <c r="AG5" s="15"/>
      <c r="AH5" s="15"/>
      <c r="AI5" s="15"/>
      <c r="AJ5" s="15"/>
      <c r="AK5" s="15"/>
      <c r="AM5" s="41"/>
    </row>
    <row r="6" spans="2:39" ht="16.5" customHeight="1">
      <c r="B6" s="33"/>
      <c r="C6" s="33"/>
      <c r="D6" s="33"/>
      <c r="E6" s="33"/>
      <c r="F6" s="33"/>
      <c r="G6" s="33"/>
      <c r="H6" s="25"/>
      <c r="I6" s="25"/>
      <c r="J6" s="38"/>
      <c r="K6" s="39"/>
      <c r="L6" s="39"/>
      <c r="M6" s="39"/>
      <c r="N6" s="39"/>
      <c r="O6" s="39"/>
      <c r="P6" s="39"/>
      <c r="Q6" s="39"/>
      <c r="R6" s="39"/>
      <c r="S6" s="39"/>
      <c r="T6" s="39"/>
      <c r="U6" s="39"/>
      <c r="V6" s="39"/>
      <c r="W6" s="39"/>
      <c r="X6" s="39"/>
      <c r="Y6" s="39"/>
      <c r="Z6" s="39"/>
      <c r="AA6" s="38"/>
      <c r="AB6" s="15"/>
      <c r="AC6" s="15"/>
      <c r="AD6" s="15"/>
      <c r="AE6" s="15"/>
      <c r="AF6" s="15"/>
      <c r="AG6" s="15"/>
      <c r="AH6" s="15"/>
      <c r="AI6" s="15"/>
      <c r="AJ6" s="15"/>
      <c r="AK6" s="15"/>
      <c r="AM6" s="41"/>
    </row>
    <row r="7" spans="2:39" ht="20.25" thickBot="1">
      <c r="B7" s="15"/>
      <c r="C7" s="15"/>
      <c r="D7" s="15"/>
      <c r="E7" s="15"/>
      <c r="F7" s="15"/>
      <c r="G7" s="15"/>
      <c r="H7" s="15"/>
      <c r="I7" s="15"/>
      <c r="J7" s="15"/>
      <c r="K7" s="15"/>
      <c r="L7" s="15"/>
      <c r="M7" s="15"/>
      <c r="N7" s="15"/>
      <c r="O7" s="15"/>
      <c r="P7" s="15"/>
      <c r="Q7" s="15"/>
      <c r="R7" s="15"/>
      <c r="S7" s="15"/>
      <c r="T7" s="15"/>
      <c r="U7" s="15"/>
      <c r="V7" s="15"/>
      <c r="W7" s="15"/>
      <c r="X7" s="15"/>
      <c r="Y7" s="15"/>
      <c r="Z7" s="136" t="s">
        <v>253</v>
      </c>
      <c r="AA7" s="136"/>
      <c r="AB7" s="136"/>
      <c r="AC7" s="136"/>
      <c r="AD7" s="121"/>
      <c r="AE7" s="122"/>
      <c r="AF7" s="123"/>
      <c r="AG7" s="15" t="s">
        <v>86</v>
      </c>
      <c r="AH7" s="121"/>
      <c r="AI7" s="122"/>
      <c r="AJ7" s="123"/>
      <c r="AK7" s="15" t="s">
        <v>85</v>
      </c>
      <c r="AM7" s="42"/>
    </row>
    <row r="8" spans="2:39" ht="23.25" customHeight="1">
      <c r="B8" s="110" t="s">
        <v>88</v>
      </c>
      <c r="C8" s="111"/>
      <c r="D8" s="111"/>
      <c r="E8" s="111"/>
      <c r="F8" s="102"/>
      <c r="G8" s="102"/>
      <c r="H8" s="102"/>
      <c r="I8" s="102"/>
      <c r="J8" s="102"/>
      <c r="K8" s="102"/>
      <c r="L8" s="102"/>
      <c r="M8" s="102"/>
      <c r="N8" s="102"/>
      <c r="O8" s="102"/>
      <c r="P8" s="102"/>
      <c r="Q8" s="102"/>
      <c r="R8" s="102"/>
      <c r="S8" s="102"/>
      <c r="T8" s="102"/>
      <c r="U8" s="102"/>
      <c r="V8" s="102"/>
      <c r="W8" s="102"/>
      <c r="X8" s="102"/>
      <c r="Y8" s="102"/>
      <c r="Z8" s="102"/>
      <c r="AA8" s="102"/>
      <c r="AB8" s="34"/>
      <c r="AC8" s="35"/>
      <c r="AD8" s="35"/>
      <c r="AE8" s="35"/>
      <c r="AF8" s="35"/>
      <c r="AG8" s="35"/>
      <c r="AH8" s="35"/>
      <c r="AI8" s="35"/>
      <c r="AJ8" s="35"/>
      <c r="AK8" s="36"/>
      <c r="AM8" s="41"/>
    </row>
    <row r="9" spans="2:39" ht="34.5" customHeight="1">
      <c r="B9" s="87" t="s">
        <v>1</v>
      </c>
      <c r="C9" s="85"/>
      <c r="D9" s="85"/>
      <c r="E9" s="85"/>
      <c r="F9" s="125"/>
      <c r="G9" s="125"/>
      <c r="H9" s="125"/>
      <c r="I9" s="90"/>
      <c r="J9" s="90"/>
      <c r="K9" s="90"/>
      <c r="L9" s="90"/>
      <c r="M9" s="90"/>
      <c r="N9" s="90"/>
      <c r="O9" s="90"/>
      <c r="P9" s="90"/>
      <c r="Q9" s="90"/>
      <c r="R9" s="90"/>
      <c r="S9" s="90"/>
      <c r="T9" s="90"/>
      <c r="U9" s="90"/>
      <c r="V9" s="90"/>
      <c r="W9" s="90"/>
      <c r="X9" s="90"/>
      <c r="Y9" s="90"/>
      <c r="Z9" s="90"/>
      <c r="AA9" s="90"/>
      <c r="AB9" s="124" t="e" cm="1">
        <f t="array" ref="AB9">_xlfn.SWITCH(F9,"本科","学科・コース","専攻科","専攻")</f>
        <v>#N/A</v>
      </c>
      <c r="AC9" s="85"/>
      <c r="AD9" s="85"/>
      <c r="AE9" s="22" t="s">
        <v>64</v>
      </c>
      <c r="AF9" s="114" t="e" cm="1">
        <f t="array" ref="AF9">_xlfn.SWITCH(F9,"本科","4","専攻科","1")</f>
        <v>#N/A</v>
      </c>
      <c r="AG9" s="115"/>
      <c r="AH9" s="116" t="s">
        <v>65</v>
      </c>
      <c r="AI9" s="117"/>
      <c r="AJ9" s="117"/>
      <c r="AK9" s="118"/>
      <c r="AM9" s="41"/>
    </row>
    <row r="10" spans="2:39" ht="19.5">
      <c r="B10" s="112" t="s">
        <v>133</v>
      </c>
      <c r="C10" s="113"/>
      <c r="D10" s="113"/>
      <c r="E10" s="113"/>
      <c r="F10" s="133"/>
      <c r="G10" s="133"/>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85" t="s">
        <v>66</v>
      </c>
      <c r="AG10" s="85"/>
      <c r="AH10" s="85"/>
      <c r="AI10" s="125"/>
      <c r="AJ10" s="125"/>
      <c r="AK10" s="126"/>
      <c r="AM10" s="41"/>
    </row>
    <row r="11" spans="2:39" ht="49.5" customHeight="1">
      <c r="B11" s="119" t="s">
        <v>243</v>
      </c>
      <c r="C11" s="120"/>
      <c r="D11" s="120"/>
      <c r="E11" s="120"/>
      <c r="F11" s="134"/>
      <c r="G11" s="134"/>
      <c r="H11" s="134"/>
      <c r="I11" s="134"/>
      <c r="J11" s="134"/>
      <c r="K11" s="134"/>
      <c r="L11" s="134"/>
      <c r="M11" s="134"/>
      <c r="N11" s="134"/>
      <c r="O11" s="134"/>
      <c r="P11" s="134"/>
      <c r="Q11" s="134"/>
      <c r="R11" s="134"/>
      <c r="S11" s="134"/>
      <c r="T11" s="134"/>
      <c r="U11" s="134"/>
      <c r="V11" s="134"/>
      <c r="W11" s="134"/>
      <c r="X11" s="134"/>
      <c r="Y11" s="134"/>
      <c r="Z11" s="134"/>
      <c r="AA11" s="134"/>
      <c r="AB11" s="134"/>
      <c r="AC11" s="134"/>
      <c r="AD11" s="134"/>
      <c r="AE11" s="134"/>
      <c r="AF11" s="85"/>
      <c r="AG11" s="85"/>
      <c r="AH11" s="85"/>
      <c r="AI11" s="125"/>
      <c r="AJ11" s="125"/>
      <c r="AK11" s="126"/>
      <c r="AM11" s="41"/>
    </row>
    <row r="12" spans="2:39" ht="24">
      <c r="B12" s="87" t="s">
        <v>2</v>
      </c>
      <c r="C12" s="85"/>
      <c r="D12" s="85"/>
      <c r="E12" s="85"/>
      <c r="F12" s="85" t="s">
        <v>67</v>
      </c>
      <c r="G12" s="85"/>
      <c r="H12" s="92"/>
      <c r="I12" s="92"/>
      <c r="J12" s="92"/>
      <c r="K12" s="29" t="s">
        <v>68</v>
      </c>
      <c r="L12" s="92"/>
      <c r="M12" s="92"/>
      <c r="N12" s="92"/>
      <c r="O12" s="92"/>
      <c r="P12" s="83"/>
      <c r="Q12" s="83"/>
      <c r="R12" s="83"/>
      <c r="S12" s="83"/>
      <c r="T12" s="83"/>
      <c r="U12" s="83"/>
      <c r="V12" s="83"/>
      <c r="W12" s="83"/>
      <c r="X12" s="83"/>
      <c r="Y12" s="83"/>
      <c r="Z12" s="83"/>
      <c r="AA12" s="83"/>
      <c r="AB12" s="83"/>
      <c r="AC12" s="83"/>
      <c r="AD12" s="83"/>
      <c r="AE12" s="83"/>
      <c r="AF12" s="83"/>
      <c r="AG12" s="83"/>
      <c r="AH12" s="83"/>
      <c r="AI12" s="83"/>
      <c r="AJ12" s="83"/>
      <c r="AK12" s="84"/>
      <c r="AM12" s="41"/>
    </row>
    <row r="13" spans="2:39" ht="19.5">
      <c r="B13" s="87"/>
      <c r="C13" s="85"/>
      <c r="D13" s="85"/>
      <c r="E13" s="85"/>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1"/>
      <c r="AM13" s="41"/>
    </row>
    <row r="14" spans="2:39" ht="19.5">
      <c r="B14" s="87"/>
      <c r="C14" s="85"/>
      <c r="D14" s="85"/>
      <c r="E14" s="85"/>
      <c r="F14" s="85" t="s">
        <v>69</v>
      </c>
      <c r="G14" s="85"/>
      <c r="H14" s="85"/>
      <c r="I14" s="149"/>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1"/>
      <c r="AM14" s="41"/>
    </row>
    <row r="15" spans="2:39" ht="24">
      <c r="B15" s="87"/>
      <c r="C15" s="85"/>
      <c r="D15" s="85"/>
      <c r="E15" s="85"/>
      <c r="F15" s="85" t="s">
        <v>70</v>
      </c>
      <c r="G15" s="85"/>
      <c r="H15" s="85"/>
      <c r="I15" s="92"/>
      <c r="J15" s="92"/>
      <c r="K15" s="92"/>
      <c r="L15" s="32" t="s">
        <v>68</v>
      </c>
      <c r="M15" s="92"/>
      <c r="N15" s="92"/>
      <c r="O15" s="92"/>
      <c r="P15" s="92"/>
      <c r="Q15" s="29" t="s">
        <v>68</v>
      </c>
      <c r="R15" s="92"/>
      <c r="S15" s="92"/>
      <c r="T15" s="92"/>
      <c r="U15" s="92"/>
      <c r="V15" s="117" t="s">
        <v>71</v>
      </c>
      <c r="W15" s="117"/>
      <c r="X15" s="117"/>
      <c r="Y15" s="117"/>
      <c r="Z15" s="117"/>
      <c r="AA15" s="117"/>
      <c r="AB15" s="117"/>
      <c r="AC15" s="117"/>
      <c r="AD15" s="117"/>
      <c r="AE15" s="117"/>
      <c r="AF15" s="117"/>
      <c r="AG15" s="117"/>
      <c r="AH15" s="117"/>
      <c r="AI15" s="117"/>
      <c r="AJ15" s="117"/>
      <c r="AK15" s="118"/>
      <c r="AM15" s="41"/>
    </row>
    <row r="16" spans="2:39" ht="24">
      <c r="B16" s="86" t="s">
        <v>3</v>
      </c>
      <c r="C16" s="85"/>
      <c r="D16" s="85"/>
      <c r="E16" s="85"/>
      <c r="F16" s="85" t="s">
        <v>67</v>
      </c>
      <c r="G16" s="85"/>
      <c r="H16" s="92"/>
      <c r="I16" s="92"/>
      <c r="J16" s="92"/>
      <c r="K16" s="29" t="s">
        <v>68</v>
      </c>
      <c r="L16" s="92"/>
      <c r="M16" s="92"/>
      <c r="N16" s="92"/>
      <c r="O16" s="92"/>
      <c r="P16" s="83"/>
      <c r="Q16" s="83"/>
      <c r="R16" s="83"/>
      <c r="S16" s="83"/>
      <c r="T16" s="83"/>
      <c r="U16" s="83"/>
      <c r="V16" s="83"/>
      <c r="W16" s="83"/>
      <c r="X16" s="83"/>
      <c r="Y16" s="83"/>
      <c r="Z16" s="83"/>
      <c r="AA16" s="83"/>
      <c r="AB16" s="83"/>
      <c r="AC16" s="83"/>
      <c r="AD16" s="83"/>
      <c r="AE16" s="83"/>
      <c r="AF16" s="83"/>
      <c r="AG16" s="83"/>
      <c r="AH16" s="83"/>
      <c r="AI16" s="83"/>
      <c r="AJ16" s="83"/>
      <c r="AK16" s="84"/>
      <c r="AM16" s="41"/>
    </row>
    <row r="17" spans="2:48" ht="19.5">
      <c r="B17" s="87"/>
      <c r="C17" s="85"/>
      <c r="D17" s="85"/>
      <c r="E17" s="85"/>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1"/>
      <c r="AM17" s="41"/>
    </row>
    <row r="18" spans="2:48" ht="24.75" thickBot="1">
      <c r="B18" s="88"/>
      <c r="C18" s="89"/>
      <c r="D18" s="89"/>
      <c r="E18" s="89"/>
      <c r="F18" s="89" t="s">
        <v>70</v>
      </c>
      <c r="G18" s="89"/>
      <c r="H18" s="89"/>
      <c r="I18" s="167"/>
      <c r="J18" s="167"/>
      <c r="K18" s="167"/>
      <c r="L18" s="37" t="s">
        <v>68</v>
      </c>
      <c r="M18" s="167"/>
      <c r="N18" s="167"/>
      <c r="O18" s="167"/>
      <c r="P18" s="167"/>
      <c r="Q18" s="37" t="s">
        <v>68</v>
      </c>
      <c r="R18" s="167"/>
      <c r="S18" s="167"/>
      <c r="T18" s="167"/>
      <c r="U18" s="167"/>
      <c r="V18" s="137"/>
      <c r="W18" s="137"/>
      <c r="X18" s="137"/>
      <c r="Y18" s="137"/>
      <c r="Z18" s="137"/>
      <c r="AA18" s="137"/>
      <c r="AB18" s="137"/>
      <c r="AC18" s="137"/>
      <c r="AD18" s="137"/>
      <c r="AE18" s="137"/>
      <c r="AF18" s="137"/>
      <c r="AG18" s="137"/>
      <c r="AH18" s="137"/>
      <c r="AI18" s="137"/>
      <c r="AJ18" s="137"/>
      <c r="AK18" s="138"/>
      <c r="AM18" s="41"/>
    </row>
    <row r="19" spans="2:48" ht="24" customHeight="1" thickBot="1">
      <c r="B19" s="148" t="s">
        <v>122</v>
      </c>
      <c r="C19" s="148"/>
      <c r="D19" s="148"/>
      <c r="E19" s="148"/>
      <c r="F19" s="148"/>
      <c r="G19" s="148"/>
      <c r="H19" s="148"/>
      <c r="I19" s="148"/>
      <c r="J19" s="148"/>
      <c r="K19" s="148"/>
      <c r="L19" s="148"/>
      <c r="M19" s="148"/>
      <c r="N19" s="148"/>
      <c r="O19" s="148"/>
      <c r="P19" s="148"/>
      <c r="Q19" s="148"/>
      <c r="R19" s="148"/>
      <c r="S19" s="148"/>
      <c r="T19" s="148"/>
      <c r="U19" s="148"/>
      <c r="V19" s="148"/>
      <c r="W19" s="148"/>
      <c r="X19" s="148"/>
      <c r="Y19" s="148"/>
      <c r="Z19" s="148"/>
      <c r="AA19" s="148"/>
      <c r="AB19" s="148"/>
      <c r="AC19" s="148"/>
      <c r="AD19" s="148"/>
      <c r="AE19" s="148"/>
      <c r="AF19" s="148"/>
      <c r="AG19" s="148"/>
      <c r="AH19" s="148"/>
      <c r="AI19" s="148"/>
      <c r="AJ19" s="148"/>
      <c r="AK19" s="148"/>
      <c r="AM19" s="41"/>
    </row>
    <row r="20" spans="2:48" ht="36.75" customHeight="1" thickBot="1">
      <c r="B20" s="168" t="s">
        <v>80</v>
      </c>
      <c r="C20" s="169"/>
      <c r="D20" s="169"/>
      <c r="E20" s="169"/>
      <c r="F20" s="169"/>
      <c r="G20" s="170"/>
      <c r="H20" s="171"/>
      <c r="I20" s="172"/>
      <c r="J20" s="172"/>
      <c r="K20" s="172"/>
      <c r="L20" s="173"/>
      <c r="M20" s="174" t="s">
        <v>82</v>
      </c>
      <c r="N20" s="174"/>
      <c r="O20" s="174"/>
      <c r="P20" s="139" t="s">
        <v>81</v>
      </c>
      <c r="Q20" s="140"/>
      <c r="R20" s="140"/>
      <c r="S20" s="140"/>
      <c r="T20" s="140"/>
      <c r="U20" s="141"/>
      <c r="V20" s="143"/>
      <c r="W20" s="144"/>
      <c r="X20" s="144"/>
      <c r="Y20" s="144"/>
      <c r="Z20" s="144"/>
      <c r="AA20" s="145"/>
      <c r="AB20" s="146" t="s">
        <v>239</v>
      </c>
      <c r="AC20" s="147"/>
      <c r="AD20" s="147"/>
      <c r="AE20" s="147"/>
      <c r="AF20" s="147"/>
      <c r="AG20" s="147"/>
      <c r="AH20" s="147"/>
      <c r="AI20" s="147"/>
      <c r="AJ20" s="147"/>
      <c r="AK20" s="147"/>
      <c r="AL20" s="43" t="str">
        <f>IF($H$20="","ホテル利用の有無を選択してください","")</f>
        <v>ホテル利用の有無を選択してください</v>
      </c>
    </row>
    <row r="21" spans="2:48" ht="6.75" customHeight="1" thickBot="1">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M21" s="44"/>
    </row>
    <row r="22" spans="2:48" ht="37.5" customHeight="1" thickBot="1">
      <c r="B22" s="150"/>
      <c r="C22" s="151"/>
      <c r="D22" s="151"/>
      <c r="E22" s="151"/>
      <c r="F22" s="152"/>
      <c r="G22" s="152"/>
      <c r="H22" s="153"/>
      <c r="I22" s="153"/>
      <c r="J22" s="153"/>
      <c r="K22" s="153"/>
      <c r="L22" s="153"/>
      <c r="M22" s="153"/>
      <c r="N22" s="153"/>
      <c r="O22" s="23"/>
      <c r="P22" s="139" t="s">
        <v>73</v>
      </c>
      <c r="Q22" s="140"/>
      <c r="R22" s="140"/>
      <c r="S22" s="140"/>
      <c r="T22" s="140"/>
      <c r="U22" s="141"/>
      <c r="V22" s="143"/>
      <c r="W22" s="144"/>
      <c r="X22" s="144"/>
      <c r="Y22" s="144"/>
      <c r="Z22" s="144"/>
      <c r="AA22" s="145"/>
      <c r="AB22" s="15"/>
      <c r="AC22" s="15"/>
      <c r="AD22" s="15"/>
      <c r="AE22" s="15"/>
      <c r="AF22" s="15"/>
      <c r="AG22" s="15"/>
      <c r="AH22" s="15"/>
      <c r="AI22" s="15"/>
      <c r="AJ22" s="15"/>
      <c r="AK22" s="15"/>
      <c r="AL22" s="43" t="str">
        <f>IF($V$22="","フロンティアコース希望の有無を選択してください","")</f>
        <v>フロンティアコース希望の有無を選択してください</v>
      </c>
    </row>
    <row r="23" spans="2:48" ht="6.75" customHeight="1">
      <c r="B23" s="24"/>
      <c r="C23" s="24"/>
      <c r="D23" s="24"/>
      <c r="E23" s="24"/>
      <c r="F23" s="24"/>
      <c r="G23" s="24"/>
      <c r="H23" s="25"/>
      <c r="I23" s="25"/>
      <c r="J23" s="25"/>
      <c r="K23" s="25"/>
      <c r="L23" s="25"/>
      <c r="M23" s="26"/>
      <c r="N23" s="26"/>
      <c r="O23" s="26"/>
      <c r="AM23" s="44"/>
    </row>
    <row r="24" spans="2:48" ht="23.25" customHeight="1">
      <c r="B24" s="142" t="s">
        <v>123</v>
      </c>
      <c r="C24" s="142"/>
      <c r="D24" s="142"/>
      <c r="E24" s="142"/>
      <c r="F24" s="142"/>
      <c r="G24" s="142"/>
      <c r="H24" s="142"/>
      <c r="I24" s="142"/>
      <c r="J24" s="142"/>
      <c r="K24" s="142"/>
      <c r="L24" s="142"/>
      <c r="M24" s="142"/>
      <c r="N24" s="142"/>
      <c r="O24" s="142"/>
      <c r="P24" s="142"/>
      <c r="Q24" s="142"/>
      <c r="R24" s="142"/>
      <c r="S24" s="142"/>
      <c r="T24" s="142"/>
      <c r="U24" s="142"/>
      <c r="V24" s="142"/>
      <c r="W24" s="142"/>
      <c r="X24" s="142"/>
      <c r="Y24" s="142"/>
      <c r="Z24" s="142"/>
      <c r="AA24" s="142"/>
      <c r="AB24" s="142"/>
      <c r="AC24" s="142"/>
      <c r="AD24" s="142"/>
      <c r="AE24" s="142"/>
      <c r="AF24" s="142"/>
      <c r="AG24" s="142"/>
      <c r="AH24" s="142"/>
      <c r="AI24" s="142"/>
      <c r="AJ24" s="142"/>
      <c r="AK24" s="142"/>
      <c r="AM24" s="44"/>
    </row>
    <row r="25" spans="2:48" ht="29.25" customHeight="1" thickBot="1">
      <c r="B25" s="154" t="s">
        <v>249</v>
      </c>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M25" s="44"/>
    </row>
    <row r="26" spans="2:48" ht="24" customHeight="1">
      <c r="B26" s="99" t="s">
        <v>74</v>
      </c>
      <c r="C26" s="100"/>
      <c r="D26" s="100"/>
      <c r="E26" s="100"/>
      <c r="F26" s="100"/>
      <c r="G26" s="100"/>
      <c r="H26" s="101"/>
      <c r="I26" s="102"/>
      <c r="J26" s="102"/>
      <c r="K26" s="102"/>
      <c r="L26" s="102"/>
      <c r="M26" s="103" t="e">
        <f>VLOOKUP(I26,'（非表示）マスタ'!$B:$Y,2,0)</f>
        <v>#N/A</v>
      </c>
      <c r="N26" s="104"/>
      <c r="O26" s="104"/>
      <c r="P26" s="104"/>
      <c r="Q26" s="104"/>
      <c r="R26" s="105"/>
      <c r="S26" s="79" t="e">
        <f>VLOOKUP(I26,'（非表示）マスタ'!$B:$Y,3,0)</f>
        <v>#N/A</v>
      </c>
      <c r="T26" s="80"/>
      <c r="U26" s="80"/>
      <c r="V26" s="80"/>
      <c r="W26" s="80"/>
      <c r="X26" s="80"/>
      <c r="Y26" s="80"/>
      <c r="Z26" s="81"/>
      <c r="AA26" s="79" t="e">
        <f>VLOOKUP(I26,'（非表示）マスタ'!$B:$Y,19,0)</f>
        <v>#N/A</v>
      </c>
      <c r="AB26" s="80"/>
      <c r="AC26" s="80"/>
      <c r="AD26" s="80"/>
      <c r="AE26" s="81"/>
      <c r="AF26" s="79" t="e">
        <f>VLOOKUP(I26,'（非表示）マスタ'!$B:$Y,24,0)</f>
        <v>#N/A</v>
      </c>
      <c r="AG26" s="80"/>
      <c r="AH26" s="80"/>
      <c r="AI26" s="80"/>
      <c r="AJ26" s="80"/>
      <c r="AK26" s="82"/>
      <c r="AL26" s="43" t="str">
        <f>IF($I26="","第1希望の研修テーマNo.を選んでください。","")</f>
        <v>第1希望の研修テーマNo.を選んでください。</v>
      </c>
    </row>
    <row r="27" spans="2:48" ht="45" customHeight="1">
      <c r="B27" s="87" t="s">
        <v>72</v>
      </c>
      <c r="C27" s="85"/>
      <c r="D27" s="85"/>
      <c r="E27" s="85"/>
      <c r="F27" s="175" t="e">
        <f>VLOOKUP(I26,'（非表示）マスタ'!$B:$E,4,0)</f>
        <v>#N/A</v>
      </c>
      <c r="G27" s="176"/>
      <c r="H27" s="176"/>
      <c r="I27" s="176"/>
      <c r="J27" s="176"/>
      <c r="K27" s="176"/>
      <c r="L27" s="176"/>
      <c r="M27" s="176"/>
      <c r="N27" s="176"/>
      <c r="O27" s="176"/>
      <c r="P27" s="176"/>
      <c r="Q27" s="176"/>
      <c r="R27" s="176"/>
      <c r="S27" s="176"/>
      <c r="T27" s="176"/>
      <c r="U27" s="176"/>
      <c r="V27" s="176"/>
      <c r="W27" s="176"/>
      <c r="X27" s="176"/>
      <c r="Y27" s="176"/>
      <c r="Z27" s="176"/>
      <c r="AA27" s="176"/>
      <c r="AB27" s="176"/>
      <c r="AC27" s="176"/>
      <c r="AD27" s="176"/>
      <c r="AE27" s="176"/>
      <c r="AF27" s="176"/>
      <c r="AG27" s="176"/>
      <c r="AH27" s="176"/>
      <c r="AI27" s="176"/>
      <c r="AJ27" s="176"/>
      <c r="AK27" s="177"/>
      <c r="AM27" s="43"/>
    </row>
    <row r="28" spans="2:48" ht="29.25" customHeight="1">
      <c r="B28" s="86" t="s">
        <v>75</v>
      </c>
      <c r="C28" s="85"/>
      <c r="D28" s="85"/>
      <c r="E28" s="85"/>
      <c r="F28" s="95"/>
      <c r="G28" s="96"/>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7"/>
      <c r="AL28" s="74" t="e">
        <f>VLOOKUP(I26,'（非表示）マスタ'!B:M,12,0)</f>
        <v>#N/A</v>
      </c>
      <c r="AM28" s="43"/>
    </row>
    <row r="29" spans="2:48" ht="120" customHeight="1" thickBot="1">
      <c r="B29" s="98" t="s">
        <v>76</v>
      </c>
      <c r="C29" s="89"/>
      <c r="D29" s="89"/>
      <c r="E29" s="89"/>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4"/>
      <c r="AL29" s="75" t="s">
        <v>660</v>
      </c>
      <c r="AM29" s="44"/>
      <c r="AV29" s="1"/>
    </row>
    <row r="30" spans="2:48" ht="24" customHeight="1">
      <c r="B30" s="99" t="s">
        <v>77</v>
      </c>
      <c r="C30" s="100"/>
      <c r="D30" s="100"/>
      <c r="E30" s="100"/>
      <c r="F30" s="100"/>
      <c r="G30" s="100"/>
      <c r="H30" s="101"/>
      <c r="I30" s="102"/>
      <c r="J30" s="102"/>
      <c r="K30" s="102"/>
      <c r="L30" s="102"/>
      <c r="M30" s="103" t="e">
        <f>VLOOKUP(I30,'（非表示）マスタ'!$B:$Y,2,0)</f>
        <v>#N/A</v>
      </c>
      <c r="N30" s="104"/>
      <c r="O30" s="104"/>
      <c r="P30" s="104"/>
      <c r="Q30" s="104"/>
      <c r="R30" s="105"/>
      <c r="S30" s="79" t="e">
        <f>VLOOKUP(I30,'（非表示）マスタ'!$B:$Y,3,0)</f>
        <v>#N/A</v>
      </c>
      <c r="T30" s="80"/>
      <c r="U30" s="80"/>
      <c r="V30" s="80"/>
      <c r="W30" s="80"/>
      <c r="X30" s="80"/>
      <c r="Y30" s="80"/>
      <c r="Z30" s="81"/>
      <c r="AA30" s="79" t="e">
        <f>VLOOKUP(I30,'（非表示）マスタ'!$B:$Y,19,0)</f>
        <v>#N/A</v>
      </c>
      <c r="AB30" s="80"/>
      <c r="AC30" s="80"/>
      <c r="AD30" s="80"/>
      <c r="AE30" s="81"/>
      <c r="AF30" s="79" t="e">
        <f>VLOOKUP(I30,'（非表示）マスタ'!$B:$Y,24,0)</f>
        <v>#N/A</v>
      </c>
      <c r="AG30" s="80"/>
      <c r="AH30" s="80"/>
      <c r="AI30" s="80"/>
      <c r="AJ30" s="80"/>
      <c r="AK30" s="82"/>
      <c r="AL30" s="45" t="str">
        <f>IF($I$26=$I$30,"第1希望と異なる研修テーマNo.を選択してください。","")</f>
        <v>第1希望と異なる研修テーマNo.を選択してください。</v>
      </c>
    </row>
    <row r="31" spans="2:48" ht="44.25" customHeight="1">
      <c r="B31" s="87" t="s">
        <v>72</v>
      </c>
      <c r="C31" s="85"/>
      <c r="D31" s="85"/>
      <c r="E31" s="85"/>
      <c r="F31" s="175" t="e">
        <f>VLOOKUP(I30,'（非表示）マスタ'!$B:$E,4,0)</f>
        <v>#N/A</v>
      </c>
      <c r="G31" s="176"/>
      <c r="H31" s="176"/>
      <c r="I31" s="176"/>
      <c r="J31" s="176"/>
      <c r="K31" s="176"/>
      <c r="L31" s="176"/>
      <c r="M31" s="176"/>
      <c r="N31" s="176"/>
      <c r="O31" s="176"/>
      <c r="P31" s="176"/>
      <c r="Q31" s="176"/>
      <c r="R31" s="176"/>
      <c r="S31" s="176"/>
      <c r="T31" s="176"/>
      <c r="U31" s="176"/>
      <c r="V31" s="176"/>
      <c r="W31" s="176"/>
      <c r="X31" s="176"/>
      <c r="Y31" s="176"/>
      <c r="Z31" s="176"/>
      <c r="AA31" s="176"/>
      <c r="AB31" s="176"/>
      <c r="AC31" s="176"/>
      <c r="AD31" s="176"/>
      <c r="AE31" s="176"/>
      <c r="AF31" s="176"/>
      <c r="AG31" s="176"/>
      <c r="AH31" s="176"/>
      <c r="AI31" s="176"/>
      <c r="AJ31" s="176"/>
      <c r="AK31" s="177"/>
      <c r="AL31" s="11"/>
      <c r="AM31" s="43"/>
    </row>
    <row r="32" spans="2:48" ht="29.25" customHeight="1">
      <c r="B32" s="87" t="s">
        <v>75</v>
      </c>
      <c r="C32" s="85"/>
      <c r="D32" s="85"/>
      <c r="E32" s="85"/>
      <c r="F32" s="95"/>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97"/>
      <c r="AL32" s="74" t="e">
        <f>VLOOKUP(I30,'（非表示）マスタ'!B:M,12,0)</f>
        <v>#N/A</v>
      </c>
      <c r="AM32" s="43"/>
    </row>
    <row r="33" spans="2:39" ht="120" customHeight="1" thickBot="1">
      <c r="B33" s="98" t="s">
        <v>76</v>
      </c>
      <c r="C33" s="89"/>
      <c r="D33" s="89"/>
      <c r="E33" s="89"/>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4"/>
      <c r="AL33" s="76" t="s">
        <v>660</v>
      </c>
      <c r="AM33" s="44"/>
    </row>
    <row r="34" spans="2:39" ht="24" customHeight="1">
      <c r="B34" s="99" t="s">
        <v>78</v>
      </c>
      <c r="C34" s="100"/>
      <c r="D34" s="100"/>
      <c r="E34" s="100"/>
      <c r="F34" s="100"/>
      <c r="G34" s="100"/>
      <c r="H34" s="101"/>
      <c r="I34" s="102"/>
      <c r="J34" s="102"/>
      <c r="K34" s="102"/>
      <c r="L34" s="102"/>
      <c r="M34" s="103" t="e">
        <f>VLOOKUP(I34,'（非表示）マスタ'!$B:$Y,2,0)</f>
        <v>#N/A</v>
      </c>
      <c r="N34" s="104"/>
      <c r="O34" s="104"/>
      <c r="P34" s="104"/>
      <c r="Q34" s="104"/>
      <c r="R34" s="105"/>
      <c r="S34" s="79" t="e">
        <f>VLOOKUP(I34,'（非表示）マスタ'!$B:$Y,3,0)</f>
        <v>#N/A</v>
      </c>
      <c r="T34" s="80"/>
      <c r="U34" s="80"/>
      <c r="V34" s="80"/>
      <c r="W34" s="80"/>
      <c r="X34" s="80"/>
      <c r="Y34" s="80"/>
      <c r="Z34" s="81"/>
      <c r="AA34" s="79" t="e">
        <f>VLOOKUP(I34,'（非表示）マスタ'!$B:$Y,19,0)</f>
        <v>#N/A</v>
      </c>
      <c r="AB34" s="80"/>
      <c r="AC34" s="80"/>
      <c r="AD34" s="80"/>
      <c r="AE34" s="81"/>
      <c r="AF34" s="79" t="e">
        <f>VLOOKUP(I34,'（非表示）マスタ'!$B:$Y,24,0)</f>
        <v>#N/A</v>
      </c>
      <c r="AG34" s="80"/>
      <c r="AH34" s="80"/>
      <c r="AI34" s="80"/>
      <c r="AJ34" s="80"/>
      <c r="AK34" s="82"/>
      <c r="AL34" s="45" t="str">
        <f>IF(OR($I$30=$I$34,$I$26=$I$34),"第1希望、第2希望とは異なる研修テーマNo.を選択してください","")</f>
        <v>第1希望、第2希望とは異なる研修テーマNo.を選択してください</v>
      </c>
    </row>
    <row r="35" spans="2:39" ht="46.5" customHeight="1">
      <c r="B35" s="87" t="s">
        <v>72</v>
      </c>
      <c r="C35" s="85"/>
      <c r="D35" s="85"/>
      <c r="E35" s="85"/>
      <c r="F35" s="106" t="e">
        <f>VLOOKUP(I34,'（非表示）マスタ'!$B:$E,4,0)</f>
        <v>#N/A</v>
      </c>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8"/>
      <c r="AM35" s="43"/>
    </row>
    <row r="36" spans="2:39" ht="29.25" customHeight="1">
      <c r="B36" s="87" t="s">
        <v>75</v>
      </c>
      <c r="C36" s="85"/>
      <c r="D36" s="85"/>
      <c r="E36" s="85"/>
      <c r="F36" s="95"/>
      <c r="G36" s="96"/>
      <c r="H36" s="96"/>
      <c r="I36" s="96"/>
      <c r="J36" s="96"/>
      <c r="K36" s="96"/>
      <c r="L36" s="96"/>
      <c r="M36" s="96"/>
      <c r="N36" s="96"/>
      <c r="O36" s="96"/>
      <c r="P36" s="96"/>
      <c r="Q36" s="96"/>
      <c r="R36" s="96"/>
      <c r="S36" s="96"/>
      <c r="T36" s="96"/>
      <c r="U36" s="96"/>
      <c r="V36" s="96"/>
      <c r="W36" s="96"/>
      <c r="X36" s="96"/>
      <c r="Y36" s="96"/>
      <c r="Z36" s="96"/>
      <c r="AA36" s="96"/>
      <c r="AB36" s="96"/>
      <c r="AC36" s="96"/>
      <c r="AD36" s="96"/>
      <c r="AE36" s="96"/>
      <c r="AF36" s="96"/>
      <c r="AG36" s="96"/>
      <c r="AH36" s="96"/>
      <c r="AI36" s="96"/>
      <c r="AJ36" s="96"/>
      <c r="AK36" s="97"/>
      <c r="AL36" s="74" t="e">
        <f>VLOOKUP(I34,'（非表示）マスタ'!B:M,12,0)</f>
        <v>#N/A</v>
      </c>
      <c r="AM36" s="43"/>
    </row>
    <row r="37" spans="2:39" ht="120" customHeight="1" thickBot="1">
      <c r="B37" s="98" t="s">
        <v>76</v>
      </c>
      <c r="C37" s="89"/>
      <c r="D37" s="89"/>
      <c r="E37" s="89"/>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4"/>
      <c r="AL37" s="76" t="s">
        <v>660</v>
      </c>
      <c r="AM37" s="44"/>
    </row>
    <row r="38" spans="2:39" ht="30">
      <c r="B38" s="15"/>
      <c r="C38" s="27" t="s">
        <v>244</v>
      </c>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M38" s="44"/>
    </row>
    <row r="39" spans="2:39" ht="49.5" customHeight="1" thickBot="1">
      <c r="B39" s="178" t="s">
        <v>124</v>
      </c>
      <c r="C39" s="179"/>
      <c r="D39" s="179"/>
      <c r="E39" s="179"/>
      <c r="F39" s="179"/>
      <c r="G39" s="179"/>
      <c r="H39" s="179"/>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M39" s="44"/>
    </row>
    <row r="40" spans="2:39" ht="24" customHeight="1">
      <c r="B40" s="183" t="s">
        <v>125</v>
      </c>
      <c r="C40" s="184"/>
      <c r="D40" s="184"/>
      <c r="E40" s="185"/>
      <c r="F40" s="103" t="s">
        <v>128</v>
      </c>
      <c r="G40" s="104"/>
      <c r="H40" s="105"/>
      <c r="I40" s="161"/>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163"/>
      <c r="AM40" s="46"/>
    </row>
    <row r="41" spans="2:39" ht="24" customHeight="1">
      <c r="B41" s="190"/>
      <c r="C41" s="191"/>
      <c r="D41" s="191"/>
      <c r="E41" s="192"/>
      <c r="F41" s="115" t="s">
        <v>129</v>
      </c>
      <c r="G41" s="135"/>
      <c r="H41" s="114"/>
      <c r="I41" s="164"/>
      <c r="J41" s="165"/>
      <c r="K41" s="165"/>
      <c r="L41" s="165"/>
      <c r="M41" s="165"/>
      <c r="N41" s="165"/>
      <c r="O41" s="165"/>
      <c r="P41" s="165"/>
      <c r="Q41" s="165"/>
      <c r="R41" s="165"/>
      <c r="S41" s="165"/>
      <c r="T41" s="165"/>
      <c r="U41" s="165"/>
      <c r="V41" s="165"/>
      <c r="W41" s="165"/>
      <c r="X41" s="165"/>
      <c r="Y41" s="165"/>
      <c r="Z41" s="165"/>
      <c r="AA41" s="165"/>
      <c r="AB41" s="165"/>
      <c r="AC41" s="165"/>
      <c r="AD41" s="165"/>
      <c r="AE41" s="165"/>
      <c r="AF41" s="165"/>
      <c r="AG41" s="165"/>
      <c r="AH41" s="165"/>
      <c r="AI41" s="165"/>
      <c r="AJ41" s="165"/>
      <c r="AK41" s="166"/>
      <c r="AM41" s="46"/>
    </row>
    <row r="42" spans="2:39" ht="24" customHeight="1">
      <c r="B42" s="190"/>
      <c r="C42" s="191"/>
      <c r="D42" s="191"/>
      <c r="E42" s="192"/>
      <c r="F42" s="115" t="s">
        <v>130</v>
      </c>
      <c r="G42" s="135"/>
      <c r="H42" s="114"/>
      <c r="I42" s="201"/>
      <c r="J42" s="202"/>
      <c r="K42" s="202"/>
      <c r="L42" s="203"/>
      <c r="M42" s="29" t="s">
        <v>68</v>
      </c>
      <c r="N42" s="201"/>
      <c r="O42" s="202"/>
      <c r="P42" s="202"/>
      <c r="Q42" s="203"/>
      <c r="R42" s="29" t="s">
        <v>68</v>
      </c>
      <c r="S42" s="204"/>
      <c r="T42" s="205"/>
      <c r="U42" s="205"/>
      <c r="V42" s="205"/>
      <c r="W42" s="205"/>
      <c r="X42" s="206"/>
      <c r="Y42" s="207"/>
      <c r="Z42" s="208"/>
      <c r="AA42" s="208"/>
      <c r="AB42" s="208"/>
      <c r="AC42" s="208"/>
      <c r="AD42" s="208"/>
      <c r="AE42" s="208"/>
      <c r="AF42" s="208"/>
      <c r="AG42" s="208"/>
      <c r="AH42" s="208"/>
      <c r="AI42" s="208"/>
      <c r="AJ42" s="208"/>
      <c r="AK42" s="209"/>
      <c r="AM42" s="46"/>
    </row>
    <row r="43" spans="2:39" ht="24" customHeight="1" thickBot="1">
      <c r="B43" s="186"/>
      <c r="C43" s="187"/>
      <c r="D43" s="187"/>
      <c r="E43" s="188"/>
      <c r="F43" s="155" t="s">
        <v>69</v>
      </c>
      <c r="G43" s="156"/>
      <c r="H43" s="157"/>
      <c r="I43" s="158"/>
      <c r="J43" s="159"/>
      <c r="K43" s="159"/>
      <c r="L43" s="159"/>
      <c r="M43" s="159"/>
      <c r="N43" s="159"/>
      <c r="O43" s="159"/>
      <c r="P43" s="159"/>
      <c r="Q43" s="159"/>
      <c r="R43" s="159"/>
      <c r="S43" s="159"/>
      <c r="T43" s="159"/>
      <c r="U43" s="159"/>
      <c r="V43" s="159"/>
      <c r="W43" s="159"/>
      <c r="X43" s="159"/>
      <c r="Y43" s="159"/>
      <c r="Z43" s="159"/>
      <c r="AA43" s="159"/>
      <c r="AB43" s="159"/>
      <c r="AC43" s="159"/>
      <c r="AD43" s="159"/>
      <c r="AE43" s="159"/>
      <c r="AF43" s="159"/>
      <c r="AG43" s="159"/>
      <c r="AH43" s="159"/>
      <c r="AI43" s="159"/>
      <c r="AJ43" s="159"/>
      <c r="AK43" s="160"/>
      <c r="AM43" s="46"/>
    </row>
    <row r="44" spans="2:39" ht="24" customHeight="1">
      <c r="B44" s="180" t="s">
        <v>257</v>
      </c>
      <c r="C44" s="181"/>
      <c r="D44" s="181"/>
      <c r="E44" s="181"/>
      <c r="F44" s="181"/>
      <c r="G44" s="181"/>
      <c r="H44" s="181"/>
      <c r="I44" s="181"/>
      <c r="J44" s="181"/>
      <c r="K44" s="181"/>
      <c r="L44" s="181"/>
      <c r="M44" s="181"/>
      <c r="N44" s="181"/>
      <c r="O44" s="181"/>
      <c r="P44" s="181"/>
      <c r="Q44" s="181"/>
      <c r="R44" s="181"/>
      <c r="S44" s="181"/>
      <c r="T44" s="181"/>
      <c r="U44" s="181"/>
      <c r="V44" s="181"/>
      <c r="W44" s="181"/>
      <c r="X44" s="181"/>
      <c r="Y44" s="181"/>
      <c r="Z44" s="181"/>
      <c r="AA44" s="181"/>
      <c r="AB44" s="181"/>
      <c r="AC44" s="181"/>
      <c r="AD44" s="181"/>
      <c r="AE44" s="181"/>
      <c r="AF44" s="181"/>
      <c r="AG44" s="181"/>
      <c r="AH44" s="181"/>
      <c r="AI44" s="181"/>
      <c r="AJ44" s="181"/>
      <c r="AK44" s="182"/>
      <c r="AM44" s="46"/>
    </row>
    <row r="45" spans="2:39" ht="84" customHeight="1" thickBot="1">
      <c r="B45" s="193"/>
      <c r="C45" s="194"/>
      <c r="D45" s="194"/>
      <c r="E45" s="194"/>
      <c r="F45" s="194"/>
      <c r="G45" s="194"/>
      <c r="H45" s="194"/>
      <c r="I45" s="194"/>
      <c r="J45" s="194"/>
      <c r="K45" s="194"/>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194"/>
      <c r="AJ45" s="194"/>
      <c r="AK45" s="195"/>
      <c r="AM45" s="46"/>
    </row>
    <row r="46" spans="2:39" ht="34.5" customHeight="1">
      <c r="B46" s="183" t="s">
        <v>126</v>
      </c>
      <c r="C46" s="184"/>
      <c r="D46" s="184"/>
      <c r="E46" s="185"/>
      <c r="F46" s="103" t="s">
        <v>131</v>
      </c>
      <c r="G46" s="104"/>
      <c r="H46" s="104"/>
      <c r="I46" s="104"/>
      <c r="J46" s="105"/>
      <c r="K46" s="196"/>
      <c r="L46" s="197"/>
      <c r="M46" s="28"/>
      <c r="N46" s="196"/>
      <c r="O46" s="197"/>
      <c r="P46" s="198" t="s">
        <v>132</v>
      </c>
      <c r="Q46" s="199"/>
      <c r="R46" s="199"/>
      <c r="S46" s="199"/>
      <c r="T46" s="199"/>
      <c r="U46" s="199"/>
      <c r="V46" s="199"/>
      <c r="W46" s="199"/>
      <c r="X46" s="199"/>
      <c r="Y46" s="199"/>
      <c r="Z46" s="199"/>
      <c r="AA46" s="199"/>
      <c r="AB46" s="199"/>
      <c r="AC46" s="199"/>
      <c r="AD46" s="199"/>
      <c r="AE46" s="199"/>
      <c r="AF46" s="199"/>
      <c r="AG46" s="199"/>
      <c r="AH46" s="199"/>
      <c r="AI46" s="199"/>
      <c r="AJ46" s="199"/>
      <c r="AK46" s="200"/>
      <c r="AM46" s="46"/>
    </row>
    <row r="47" spans="2:39" ht="65.25" customHeight="1" thickBot="1">
      <c r="B47" s="186"/>
      <c r="C47" s="187"/>
      <c r="D47" s="187"/>
      <c r="E47" s="188"/>
      <c r="F47" s="210" t="s">
        <v>245</v>
      </c>
      <c r="G47" s="211"/>
      <c r="H47" s="211"/>
      <c r="I47" s="211"/>
      <c r="J47" s="211"/>
      <c r="K47" s="211"/>
      <c r="L47" s="211"/>
      <c r="M47" s="211"/>
      <c r="N47" s="211"/>
      <c r="O47" s="211"/>
      <c r="P47" s="211"/>
      <c r="Q47" s="211"/>
      <c r="R47" s="211"/>
      <c r="S47" s="211"/>
      <c r="T47" s="211"/>
      <c r="U47" s="211"/>
      <c r="V47" s="211"/>
      <c r="W47" s="211"/>
      <c r="X47" s="211"/>
      <c r="Y47" s="211"/>
      <c r="Z47" s="211"/>
      <c r="AA47" s="211"/>
      <c r="AB47" s="211"/>
      <c r="AC47" s="211"/>
      <c r="AD47" s="211"/>
      <c r="AE47" s="211"/>
      <c r="AF47" s="211"/>
      <c r="AG47" s="211"/>
      <c r="AH47" s="211"/>
      <c r="AI47" s="211"/>
      <c r="AJ47" s="211"/>
      <c r="AK47" s="212"/>
      <c r="AM47" s="46"/>
    </row>
    <row r="48" spans="2:39" ht="24" customHeight="1">
      <c r="B48" s="189" t="s">
        <v>127</v>
      </c>
      <c r="C48" s="184"/>
      <c r="D48" s="184"/>
      <c r="E48" s="185"/>
      <c r="F48" s="103" t="s">
        <v>128</v>
      </c>
      <c r="G48" s="104"/>
      <c r="H48" s="105"/>
      <c r="I48" s="161"/>
      <c r="J48" s="162"/>
      <c r="K48" s="162"/>
      <c r="L48" s="162"/>
      <c r="M48" s="162"/>
      <c r="N48" s="162"/>
      <c r="O48" s="162"/>
      <c r="P48" s="162"/>
      <c r="Q48" s="162"/>
      <c r="R48" s="162"/>
      <c r="S48" s="162"/>
      <c r="T48" s="162"/>
      <c r="U48" s="162"/>
      <c r="V48" s="162"/>
      <c r="W48" s="162"/>
      <c r="X48" s="162"/>
      <c r="Y48" s="162"/>
      <c r="Z48" s="162"/>
      <c r="AA48" s="162"/>
      <c r="AB48" s="162"/>
      <c r="AC48" s="162"/>
      <c r="AD48" s="162"/>
      <c r="AE48" s="162"/>
      <c r="AF48" s="162"/>
      <c r="AG48" s="162"/>
      <c r="AH48" s="162"/>
      <c r="AI48" s="162"/>
      <c r="AJ48" s="162"/>
      <c r="AK48" s="163"/>
      <c r="AM48" s="46"/>
    </row>
    <row r="49" spans="2:39" ht="24" customHeight="1">
      <c r="B49" s="190"/>
      <c r="C49" s="191"/>
      <c r="D49" s="191"/>
      <c r="E49" s="192"/>
      <c r="F49" s="115" t="s">
        <v>129</v>
      </c>
      <c r="G49" s="135"/>
      <c r="H49" s="114"/>
      <c r="I49" s="164"/>
      <c r="J49" s="165"/>
      <c r="K49" s="165"/>
      <c r="L49" s="165"/>
      <c r="M49" s="165"/>
      <c r="N49" s="165"/>
      <c r="O49" s="165"/>
      <c r="P49" s="165"/>
      <c r="Q49" s="165"/>
      <c r="R49" s="165"/>
      <c r="S49" s="165"/>
      <c r="T49" s="165"/>
      <c r="U49" s="165"/>
      <c r="V49" s="165"/>
      <c r="W49" s="165"/>
      <c r="X49" s="165"/>
      <c r="Y49" s="165"/>
      <c r="Z49" s="165"/>
      <c r="AA49" s="165"/>
      <c r="AB49" s="165"/>
      <c r="AC49" s="165"/>
      <c r="AD49" s="165"/>
      <c r="AE49" s="165"/>
      <c r="AF49" s="165"/>
      <c r="AG49" s="165"/>
      <c r="AH49" s="165"/>
      <c r="AI49" s="165"/>
      <c r="AJ49" s="165"/>
      <c r="AK49" s="166"/>
      <c r="AM49" s="46"/>
    </row>
    <row r="50" spans="2:39" ht="24" customHeight="1">
      <c r="B50" s="190"/>
      <c r="C50" s="191"/>
      <c r="D50" s="191"/>
      <c r="E50" s="192"/>
      <c r="F50" s="115" t="s">
        <v>130</v>
      </c>
      <c r="G50" s="135"/>
      <c r="H50" s="114"/>
      <c r="I50" s="201"/>
      <c r="J50" s="202"/>
      <c r="K50" s="202"/>
      <c r="L50" s="203"/>
      <c r="M50" s="29" t="s">
        <v>68</v>
      </c>
      <c r="N50" s="201"/>
      <c r="O50" s="202"/>
      <c r="P50" s="202"/>
      <c r="Q50" s="203"/>
      <c r="R50" s="29" t="s">
        <v>68</v>
      </c>
      <c r="S50" s="204"/>
      <c r="T50" s="205"/>
      <c r="U50" s="205"/>
      <c r="V50" s="205"/>
      <c r="W50" s="205"/>
      <c r="X50" s="206"/>
      <c r="Y50" s="207"/>
      <c r="Z50" s="208"/>
      <c r="AA50" s="208"/>
      <c r="AB50" s="208"/>
      <c r="AC50" s="208"/>
      <c r="AD50" s="208"/>
      <c r="AE50" s="208"/>
      <c r="AF50" s="208"/>
      <c r="AG50" s="208"/>
      <c r="AH50" s="208"/>
      <c r="AI50" s="208"/>
      <c r="AJ50" s="208"/>
      <c r="AK50" s="209"/>
      <c r="AM50" s="46"/>
    </row>
    <row r="51" spans="2:39" ht="24" customHeight="1" thickBot="1">
      <c r="B51" s="186"/>
      <c r="C51" s="187"/>
      <c r="D51" s="187"/>
      <c r="E51" s="188"/>
      <c r="F51" s="155" t="s">
        <v>69</v>
      </c>
      <c r="G51" s="156"/>
      <c r="H51" s="157"/>
      <c r="I51" s="158"/>
      <c r="J51" s="159"/>
      <c r="K51" s="159"/>
      <c r="L51" s="159"/>
      <c r="M51" s="159"/>
      <c r="N51" s="159"/>
      <c r="O51" s="159"/>
      <c r="P51" s="159"/>
      <c r="Q51" s="159"/>
      <c r="R51" s="159"/>
      <c r="S51" s="159"/>
      <c r="T51" s="159"/>
      <c r="U51" s="159"/>
      <c r="V51" s="159"/>
      <c r="W51" s="159"/>
      <c r="X51" s="159"/>
      <c r="Y51" s="159"/>
      <c r="Z51" s="159"/>
      <c r="AA51" s="159"/>
      <c r="AB51" s="159"/>
      <c r="AC51" s="159"/>
      <c r="AD51" s="159"/>
      <c r="AE51" s="159"/>
      <c r="AF51" s="159"/>
      <c r="AG51" s="159"/>
      <c r="AH51" s="159"/>
      <c r="AI51" s="159"/>
      <c r="AJ51" s="159"/>
      <c r="AK51" s="160"/>
      <c r="AM51" s="46"/>
    </row>
  </sheetData>
  <sheetProtection algorithmName="SHA-512" hashValue="1c8TtgkQjoyTFvIXbigHaQAnjlIuIGPayk02XeZZojnjS9p3+oB+gTcMbheEzOA6qjr2B7H96KY6phumRnshJg==" saltValue="3R9bKE4ZcSUMgO9nTpbPRg==" spinCount="100000" sheet="1" objects="1" scenarios="1"/>
  <dataConsolidate/>
  <mergeCells count="130">
    <mergeCell ref="B44:AK44"/>
    <mergeCell ref="B46:E47"/>
    <mergeCell ref="B48:E51"/>
    <mergeCell ref="B45:AK45"/>
    <mergeCell ref="B40:E43"/>
    <mergeCell ref="F42:H42"/>
    <mergeCell ref="F51:H51"/>
    <mergeCell ref="I48:AK48"/>
    <mergeCell ref="I49:AK49"/>
    <mergeCell ref="I51:AK51"/>
    <mergeCell ref="F46:J46"/>
    <mergeCell ref="K46:L46"/>
    <mergeCell ref="N46:O46"/>
    <mergeCell ref="P46:Q46"/>
    <mergeCell ref="R46:AK46"/>
    <mergeCell ref="I42:L42"/>
    <mergeCell ref="N42:Q42"/>
    <mergeCell ref="S42:X42"/>
    <mergeCell ref="I50:L50"/>
    <mergeCell ref="N50:Q50"/>
    <mergeCell ref="S50:X50"/>
    <mergeCell ref="Y42:AK42"/>
    <mergeCell ref="Y50:AK50"/>
    <mergeCell ref="F47:AK47"/>
    <mergeCell ref="F48:H48"/>
    <mergeCell ref="F49:H49"/>
    <mergeCell ref="F50:H50"/>
    <mergeCell ref="F43:H43"/>
    <mergeCell ref="I43:AK43"/>
    <mergeCell ref="I40:AK40"/>
    <mergeCell ref="I41:AK41"/>
    <mergeCell ref="F18:H18"/>
    <mergeCell ref="I18:K18"/>
    <mergeCell ref="M18:P18"/>
    <mergeCell ref="B20:G20"/>
    <mergeCell ref="H20:L20"/>
    <mergeCell ref="P22:U22"/>
    <mergeCell ref="M20:O20"/>
    <mergeCell ref="R18:U18"/>
    <mergeCell ref="B31:E31"/>
    <mergeCell ref="F31:AK31"/>
    <mergeCell ref="B27:E27"/>
    <mergeCell ref="B28:E28"/>
    <mergeCell ref="B29:E29"/>
    <mergeCell ref="F27:AK27"/>
    <mergeCell ref="F28:AK28"/>
    <mergeCell ref="B39:AK39"/>
    <mergeCell ref="F40:H40"/>
    <mergeCell ref="F41:H41"/>
    <mergeCell ref="F9:H9"/>
    <mergeCell ref="AH7:AJ7"/>
    <mergeCell ref="Z7:AC7"/>
    <mergeCell ref="V18:AK18"/>
    <mergeCell ref="P20:U20"/>
    <mergeCell ref="B24:AK24"/>
    <mergeCell ref="V22:AA22"/>
    <mergeCell ref="V20:AA20"/>
    <mergeCell ref="AB20:AK20"/>
    <mergeCell ref="B19:AK19"/>
    <mergeCell ref="R15:U15"/>
    <mergeCell ref="V15:AK15"/>
    <mergeCell ref="I14:AK14"/>
    <mergeCell ref="I15:K15"/>
    <mergeCell ref="B12:E15"/>
    <mergeCell ref="B22:E22"/>
    <mergeCell ref="F22:G22"/>
    <mergeCell ref="H22:N22"/>
    <mergeCell ref="M26:R26"/>
    <mergeCell ref="B25:AK25"/>
    <mergeCell ref="B36:E36"/>
    <mergeCell ref="F36:AK36"/>
    <mergeCell ref="B37:E37"/>
    <mergeCell ref="B1:AK1"/>
    <mergeCell ref="B8:E8"/>
    <mergeCell ref="B9:E9"/>
    <mergeCell ref="B10:E10"/>
    <mergeCell ref="AF9:AG9"/>
    <mergeCell ref="AH9:AK9"/>
    <mergeCell ref="AF10:AH11"/>
    <mergeCell ref="B11:E11"/>
    <mergeCell ref="AD7:AF7"/>
    <mergeCell ref="AB9:AD9"/>
    <mergeCell ref="F8:AA8"/>
    <mergeCell ref="I9:AA9"/>
    <mergeCell ref="AI10:AK11"/>
    <mergeCell ref="B5:G5"/>
    <mergeCell ref="H5:I5"/>
    <mergeCell ref="K5:W5"/>
    <mergeCell ref="X5:AA5"/>
    <mergeCell ref="F10:AE10"/>
    <mergeCell ref="F11:AE11"/>
    <mergeCell ref="F37:AK37"/>
    <mergeCell ref="B32:E32"/>
    <mergeCell ref="F32:AK32"/>
    <mergeCell ref="B33:E33"/>
    <mergeCell ref="F33:AK33"/>
    <mergeCell ref="B34:H34"/>
    <mergeCell ref="I34:L34"/>
    <mergeCell ref="M34:R34"/>
    <mergeCell ref="F12:G12"/>
    <mergeCell ref="H12:J12"/>
    <mergeCell ref="L12:O12"/>
    <mergeCell ref="P12:AK12"/>
    <mergeCell ref="F15:H15"/>
    <mergeCell ref="F13:AK13"/>
    <mergeCell ref="M15:P15"/>
    <mergeCell ref="B35:E35"/>
    <mergeCell ref="F35:AK35"/>
    <mergeCell ref="F29:AK29"/>
    <mergeCell ref="B26:H26"/>
    <mergeCell ref="I26:L26"/>
    <mergeCell ref="B30:H30"/>
    <mergeCell ref="I30:L30"/>
    <mergeCell ref="M30:R30"/>
    <mergeCell ref="S26:Z26"/>
    <mergeCell ref="S34:Z34"/>
    <mergeCell ref="AA34:AE34"/>
    <mergeCell ref="AF34:AK34"/>
    <mergeCell ref="P16:AK16"/>
    <mergeCell ref="F14:H14"/>
    <mergeCell ref="AA26:AE26"/>
    <mergeCell ref="B16:E18"/>
    <mergeCell ref="F17:AK17"/>
    <mergeCell ref="F16:G16"/>
    <mergeCell ref="H16:J16"/>
    <mergeCell ref="L16:O16"/>
    <mergeCell ref="AF26:AK26"/>
    <mergeCell ref="S30:Z30"/>
    <mergeCell ref="AA30:AE30"/>
    <mergeCell ref="AF30:AK30"/>
  </mergeCells>
  <phoneticPr fontId="3"/>
  <conditionalFormatting sqref="V20:AA20">
    <cfRule type="expression" dxfId="31" priority="14">
      <formula>$H$20="無"</formula>
    </cfRule>
  </conditionalFormatting>
  <conditionalFormatting sqref="V22:AA22">
    <cfRule type="expression" dxfId="30" priority="2">
      <formula>$F$9="専攻科"</formula>
    </cfRule>
  </conditionalFormatting>
  <conditionalFormatting sqref="K5:AA5">
    <cfRule type="expression" dxfId="29" priority="1">
      <formula>$H$5="無"</formula>
    </cfRule>
  </conditionalFormatting>
  <dataValidations count="10">
    <dataValidation type="list" allowBlank="1" showInputMessage="1" showErrorMessage="1" sqref="F9:H9" xr:uid="{B23F87C5-8D5D-42A5-B734-317C5F8692C7}">
      <formula1>"本科,専攻科"</formula1>
    </dataValidation>
    <dataValidation type="list" allowBlank="1" showInputMessage="1" showErrorMessage="1" sqref="H23:L23" xr:uid="{812BC7D1-C323-4517-823B-4751F0C86523}">
      <formula1>"有,無,専攻科生の為対象外"</formula1>
    </dataValidation>
    <dataValidation type="list" allowBlank="1" showInputMessage="1" showErrorMessage="1" sqref="AI10:AK11" xr:uid="{54C0EB58-0B66-4ED4-AC7F-CF5CDF5ED472}">
      <formula1>"男,女"</formula1>
    </dataValidation>
    <dataValidation type="list" allowBlank="1" showInputMessage="1" showErrorMessage="1" sqref="H20:L20 V22 K46:L46 H5:I5" xr:uid="{5DCC60CA-7576-491D-A9E1-788AF76FD293}">
      <formula1>"有,無"</formula1>
    </dataValidation>
    <dataValidation type="list" allowBlank="1" showInputMessage="1" showErrorMessage="1" sqref="V20:AA20 F22:G22" xr:uid="{9663DDFD-4131-4D50-9B8E-7A055183D3D5}">
      <formula1>"可,否"</formula1>
    </dataValidation>
    <dataValidation type="list" allowBlank="1" showInputMessage="1" showErrorMessage="1" sqref="AD7:AF7" xr:uid="{B349F664-46DB-4002-B33D-76FB5DDB807D}">
      <formula1>"４,５"</formula1>
    </dataValidation>
    <dataValidation type="list" allowBlank="1" showInputMessage="1" showErrorMessage="1" sqref="AH7:AJ7" xr:uid="{55084F57-EEBD-45CB-B0B2-8B3088661785}">
      <formula1>"1,2,3,4,5,6,7,8,9,10,11,12,13,14,15,16,17,18,19,20,21,22,23,24,25,26,27,28,29,30,31"</formula1>
    </dataValidation>
    <dataValidation type="list" allowBlank="1" showInputMessage="1" showErrorMessage="1" sqref="F28:AK28 F32:AK32 F36:AK36" xr:uid="{6D782B26-F6D3-43DE-B0A0-F13DB20F35CA}">
      <formula1>"8月17日（月）～8月21日（金）,8月24日（月）～8月28日（金）,8月31日（月）～9月4日（金）"</formula1>
    </dataValidation>
    <dataValidation type="list" allowBlank="1" showInputMessage="1" showErrorMessage="1" sqref="N46:O46" xr:uid="{E68F598F-6374-4553-A537-CC7BE9D5CC1B}">
      <formula1>"1,2,3"</formula1>
    </dataValidation>
    <dataValidation type="list" allowBlank="1" showInputMessage="1" showErrorMessage="1" sqref="X5" xr:uid="{CB71BC4D-5DEA-45DD-B070-6537FFF3C44C}">
      <formula1>"提出した"</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cellComments="asDisplayed" r:id="rId1"/>
  <rowBreaks count="1" manualBreakCount="1">
    <brk id="33" min="1" max="36" man="1"/>
  </rowBreaks>
  <extLst>
    <ext xmlns:x14="http://schemas.microsoft.com/office/spreadsheetml/2009/9/main" uri="{CCE6A557-97BC-4b89-ADB6-D9C93CAAB3DF}">
      <x14:dataValidations xmlns:xm="http://schemas.microsoft.com/office/excel/2006/main" count="2">
        <x14:dataValidation type="list" allowBlank="1" showInputMessage="1" showErrorMessage="1" xr:uid="{3BCF43F9-B4AC-4F66-827A-3AF233874BE4}">
          <x14:formula1>
            <xm:f>'（非表示）高専data'!$B:$B</xm:f>
          </x14:formula1>
          <xm:sqref>F8</xm:sqref>
        </x14:dataValidation>
        <x14:dataValidation type="list" allowBlank="1" showInputMessage="1" showErrorMessage="1" xr:uid="{EDE375DA-5F02-4407-9116-65A95D8EBF93}">
          <x14:formula1>
            <xm:f>'（非表示）マスタ'!$B$2:$B$73</xm:f>
          </x14:formula1>
          <xm:sqref>I26:L26 I30:L30 I34:L34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F5B5F-6F8C-4D3B-844B-105B6A2B2A67}">
  <sheetPr>
    <pageSetUpPr fitToPage="1"/>
  </sheetPr>
  <dimension ref="A1:AJ13"/>
  <sheetViews>
    <sheetView view="pageLayout" zoomScaleNormal="100" zoomScaleSheetLayoutView="130" workbookViewId="0">
      <selection activeCell="A4" sqref="A4:AJ4"/>
    </sheetView>
  </sheetViews>
  <sheetFormatPr defaultRowHeight="18.75"/>
  <cols>
    <col min="1" max="3" width="3.625" customWidth="1"/>
    <col min="4" max="4" width="4.375" customWidth="1"/>
    <col min="5" max="5" width="2.625" customWidth="1"/>
    <col min="6" max="17" width="3.625" customWidth="1"/>
    <col min="18" max="35" width="2.625" customWidth="1"/>
    <col min="36" max="36" width="4.625" customWidth="1"/>
    <col min="37" max="37" width="0" hidden="1" customWidth="1"/>
    <col min="38" max="38" width="52.875" customWidth="1"/>
  </cols>
  <sheetData>
    <row r="1" spans="1:36" s="12" customFormat="1" ht="33" customHeight="1">
      <c r="A1" s="47" t="s">
        <v>0</v>
      </c>
    </row>
    <row r="2" spans="1:36" s="12" customFormat="1" ht="9" customHeight="1">
      <c r="A2" s="40"/>
    </row>
    <row r="3" spans="1:36" s="14" customFormat="1" ht="31.5" customHeight="1">
      <c r="A3" s="217" t="s">
        <v>260</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c r="AD3" s="217"/>
      <c r="AE3" s="217"/>
      <c r="AF3" s="217"/>
      <c r="AG3" s="217"/>
      <c r="AH3" s="217"/>
      <c r="AI3" s="217"/>
      <c r="AJ3" s="217"/>
    </row>
    <row r="4" spans="1:36" s="14" customFormat="1" ht="132.75" customHeight="1">
      <c r="A4" s="213" t="s">
        <v>665</v>
      </c>
      <c r="B4" s="214"/>
      <c r="C4" s="214"/>
      <c r="D4" s="214"/>
      <c r="E4" s="214"/>
      <c r="F4" s="214"/>
      <c r="G4" s="214"/>
      <c r="H4" s="214"/>
      <c r="I4" s="214"/>
      <c r="J4" s="214"/>
      <c r="K4" s="214"/>
      <c r="L4" s="214"/>
      <c r="M4" s="214"/>
      <c r="N4" s="214"/>
      <c r="O4" s="214"/>
      <c r="P4" s="214"/>
      <c r="Q4" s="214"/>
      <c r="R4" s="214"/>
      <c r="S4" s="214"/>
      <c r="T4" s="214"/>
      <c r="U4" s="214"/>
      <c r="V4" s="214"/>
      <c r="W4" s="214"/>
      <c r="X4" s="214"/>
      <c r="Y4" s="214"/>
      <c r="Z4" s="214"/>
      <c r="AA4" s="214"/>
      <c r="AB4" s="214"/>
      <c r="AC4" s="214"/>
      <c r="AD4" s="214"/>
      <c r="AE4" s="214"/>
      <c r="AF4" s="214"/>
      <c r="AG4" s="214"/>
      <c r="AH4" s="214"/>
      <c r="AI4" s="214"/>
      <c r="AJ4" s="215"/>
    </row>
    <row r="5" spans="1:36" s="14" customFormat="1" ht="48" customHeight="1">
      <c r="A5" s="219"/>
      <c r="B5" s="219"/>
      <c r="C5" s="219"/>
      <c r="D5" s="219"/>
      <c r="E5" s="219"/>
      <c r="F5" s="219"/>
      <c r="G5" s="219"/>
      <c r="H5" s="219"/>
      <c r="I5" s="219"/>
      <c r="J5" s="219"/>
      <c r="K5" s="219"/>
      <c r="L5" s="219"/>
      <c r="M5" s="219"/>
      <c r="N5" s="219"/>
      <c r="O5" s="219"/>
      <c r="P5" s="219"/>
      <c r="Q5" s="219"/>
      <c r="R5" s="219"/>
      <c r="S5" s="219"/>
      <c r="T5" s="219"/>
      <c r="U5" s="219"/>
      <c r="V5" s="219"/>
      <c r="W5" s="219"/>
      <c r="X5" s="219"/>
      <c r="Y5" s="219"/>
      <c r="Z5" s="219"/>
      <c r="AA5" s="219"/>
      <c r="AB5" s="219"/>
      <c r="AC5" s="219"/>
      <c r="AD5" s="219"/>
      <c r="AE5" s="219"/>
      <c r="AF5" s="219"/>
      <c r="AG5" s="219"/>
      <c r="AH5" s="219"/>
      <c r="AI5" s="219"/>
      <c r="AJ5" s="219"/>
    </row>
    <row r="6" spans="1:36" s="14" customFormat="1" ht="30.95" customHeight="1">
      <c r="A6" s="216" t="s">
        <v>261</v>
      </c>
      <c r="B6" s="216"/>
      <c r="C6" s="216"/>
      <c r="D6" s="216"/>
      <c r="E6" s="216"/>
      <c r="F6" s="216"/>
      <c r="G6" s="216"/>
      <c r="H6" s="216"/>
      <c r="I6" s="216"/>
      <c r="J6" s="216"/>
      <c r="K6" s="216"/>
      <c r="L6" s="216"/>
      <c r="M6" s="216"/>
      <c r="N6" s="216"/>
      <c r="O6" s="216"/>
      <c r="P6" s="216"/>
      <c r="Q6" s="216"/>
      <c r="R6" s="216"/>
      <c r="S6" s="216"/>
      <c r="T6" s="216"/>
      <c r="U6" s="216"/>
      <c r="V6" s="216"/>
      <c r="W6" s="216"/>
      <c r="X6" s="216"/>
      <c r="Y6" s="216"/>
      <c r="Z6" s="216"/>
      <c r="AA6" s="216"/>
      <c r="AB6" s="216"/>
      <c r="AC6" s="216"/>
      <c r="AD6" s="216"/>
      <c r="AE6" s="216"/>
      <c r="AF6" s="216"/>
      <c r="AG6" s="216"/>
      <c r="AH6" s="216"/>
      <c r="AI6" s="216"/>
      <c r="AJ6" s="216"/>
    </row>
    <row r="7" spans="1:36" s="14" customFormat="1" ht="57.75" customHeight="1">
      <c r="A7" s="213" t="s">
        <v>254</v>
      </c>
      <c r="B7" s="214"/>
      <c r="C7" s="214"/>
      <c r="D7" s="214"/>
      <c r="E7" s="214"/>
      <c r="F7" s="214"/>
      <c r="G7" s="214"/>
      <c r="H7" s="214"/>
      <c r="I7" s="214"/>
      <c r="J7" s="214"/>
      <c r="K7" s="214"/>
      <c r="L7" s="214"/>
      <c r="M7" s="214"/>
      <c r="N7" s="214"/>
      <c r="O7" s="214"/>
      <c r="P7" s="214"/>
      <c r="Q7" s="214"/>
      <c r="R7" s="214"/>
      <c r="S7" s="214"/>
      <c r="T7" s="214"/>
      <c r="U7" s="214"/>
      <c r="V7" s="214"/>
      <c r="W7" s="214"/>
      <c r="X7" s="214"/>
      <c r="Y7" s="214"/>
      <c r="Z7" s="214"/>
      <c r="AA7" s="214"/>
      <c r="AB7" s="214"/>
      <c r="AC7" s="214"/>
      <c r="AD7" s="214"/>
      <c r="AE7" s="214"/>
      <c r="AF7" s="214"/>
      <c r="AG7" s="214"/>
      <c r="AH7" s="214"/>
      <c r="AI7" s="214"/>
      <c r="AJ7" s="215"/>
    </row>
    <row r="8" spans="1:36" s="14" customFormat="1" ht="48" customHeight="1">
      <c r="A8" s="219"/>
      <c r="B8" s="219"/>
      <c r="C8" s="219"/>
      <c r="D8" s="219"/>
      <c r="E8" s="219"/>
      <c r="F8" s="219"/>
      <c r="G8" s="219"/>
      <c r="H8" s="219"/>
      <c r="I8" s="219"/>
      <c r="J8" s="219"/>
      <c r="K8" s="219"/>
      <c r="L8" s="219"/>
      <c r="M8" s="219"/>
      <c r="N8" s="219"/>
      <c r="O8" s="219"/>
      <c r="P8" s="219"/>
      <c r="Q8" s="219"/>
      <c r="R8" s="219"/>
      <c r="S8" s="219"/>
      <c r="T8" s="219"/>
      <c r="U8" s="219"/>
      <c r="V8" s="219"/>
      <c r="W8" s="219"/>
      <c r="X8" s="219"/>
      <c r="Y8" s="219"/>
      <c r="Z8" s="219"/>
      <c r="AA8" s="219"/>
      <c r="AB8" s="219"/>
      <c r="AC8" s="219"/>
      <c r="AD8" s="219"/>
      <c r="AE8" s="219"/>
      <c r="AF8" s="219"/>
      <c r="AG8" s="219"/>
      <c r="AH8" s="219"/>
      <c r="AI8" s="219"/>
      <c r="AJ8" s="219"/>
    </row>
    <row r="9" spans="1:36" s="14" customFormat="1" ht="30.95" customHeight="1">
      <c r="A9" s="218" t="s">
        <v>262</v>
      </c>
      <c r="B9" s="218"/>
      <c r="C9" s="218"/>
      <c r="D9" s="218"/>
      <c r="E9" s="218"/>
      <c r="F9" s="218"/>
      <c r="G9" s="218"/>
      <c r="H9" s="218"/>
      <c r="I9" s="218"/>
      <c r="J9" s="218"/>
      <c r="K9" s="218"/>
      <c r="L9" s="218"/>
      <c r="M9" s="218"/>
      <c r="N9" s="218"/>
      <c r="O9" s="218"/>
      <c r="P9" s="218"/>
      <c r="Q9" s="218"/>
      <c r="R9" s="218"/>
      <c r="S9" s="218"/>
      <c r="T9" s="218"/>
      <c r="U9" s="218"/>
      <c r="V9" s="218"/>
      <c r="W9" s="218"/>
      <c r="X9" s="218"/>
      <c r="Y9" s="218"/>
      <c r="Z9" s="218"/>
      <c r="AA9" s="218"/>
      <c r="AB9" s="218"/>
      <c r="AC9" s="218"/>
      <c r="AD9" s="218"/>
      <c r="AE9" s="218"/>
      <c r="AF9" s="218"/>
      <c r="AG9" s="218"/>
      <c r="AH9" s="218"/>
      <c r="AI9" s="218"/>
      <c r="AJ9" s="218"/>
    </row>
    <row r="10" spans="1:36" s="14" customFormat="1" ht="106.5" customHeight="1">
      <c r="A10" s="213" t="s">
        <v>255</v>
      </c>
      <c r="B10" s="214"/>
      <c r="C10" s="214"/>
      <c r="D10" s="214"/>
      <c r="E10" s="214"/>
      <c r="F10" s="214"/>
      <c r="G10" s="214"/>
      <c r="H10" s="214"/>
      <c r="I10" s="214"/>
      <c r="J10" s="214"/>
      <c r="K10" s="214"/>
      <c r="L10" s="214"/>
      <c r="M10" s="214"/>
      <c r="N10" s="214"/>
      <c r="O10" s="214"/>
      <c r="P10" s="214"/>
      <c r="Q10" s="214"/>
      <c r="R10" s="214"/>
      <c r="S10" s="214"/>
      <c r="T10" s="214"/>
      <c r="U10" s="214"/>
      <c r="V10" s="214"/>
      <c r="W10" s="214"/>
      <c r="X10" s="214"/>
      <c r="Y10" s="214"/>
      <c r="Z10" s="214"/>
      <c r="AA10" s="214"/>
      <c r="AB10" s="214"/>
      <c r="AC10" s="214"/>
      <c r="AD10" s="214"/>
      <c r="AE10" s="214"/>
      <c r="AF10" s="214"/>
      <c r="AG10" s="214"/>
      <c r="AH10" s="214"/>
      <c r="AI10" s="214"/>
      <c r="AJ10" s="215"/>
    </row>
    <row r="11" spans="1:36" s="14" customFormat="1" ht="48" customHeight="1">
      <c r="A11" s="219"/>
      <c r="B11" s="219"/>
      <c r="C11" s="219"/>
      <c r="D11" s="219"/>
      <c r="E11" s="219"/>
      <c r="F11" s="219"/>
      <c r="G11" s="219"/>
      <c r="H11" s="219"/>
      <c r="I11" s="219"/>
      <c r="J11" s="219"/>
      <c r="K11" s="219"/>
      <c r="L11" s="219"/>
      <c r="M11" s="219"/>
      <c r="N11" s="219"/>
      <c r="O11" s="219"/>
      <c r="P11" s="219"/>
      <c r="Q11" s="219"/>
      <c r="R11" s="219"/>
      <c r="S11" s="219"/>
      <c r="T11" s="219"/>
      <c r="U11" s="219"/>
      <c r="V11" s="219"/>
      <c r="W11" s="219"/>
      <c r="X11" s="219"/>
      <c r="Y11" s="219"/>
      <c r="Z11" s="219"/>
      <c r="AA11" s="219"/>
      <c r="AB11" s="219"/>
      <c r="AC11" s="219"/>
      <c r="AD11" s="219"/>
      <c r="AE11" s="219"/>
      <c r="AF11" s="219"/>
      <c r="AG11" s="219"/>
      <c r="AH11" s="219"/>
      <c r="AI11" s="219"/>
      <c r="AJ11" s="219"/>
    </row>
    <row r="12" spans="1:36" s="14" customFormat="1" ht="30.95" customHeight="1">
      <c r="A12" s="216" t="s">
        <v>263</v>
      </c>
      <c r="B12" s="216"/>
      <c r="C12" s="216"/>
      <c r="D12" s="216"/>
      <c r="E12" s="216"/>
      <c r="F12" s="216"/>
      <c r="G12" s="216"/>
      <c r="H12" s="216"/>
      <c r="I12" s="216"/>
      <c r="J12" s="216"/>
      <c r="K12" s="216"/>
      <c r="L12" s="216"/>
      <c r="M12" s="216"/>
      <c r="N12" s="216"/>
      <c r="O12" s="216"/>
      <c r="P12" s="216"/>
      <c r="Q12" s="216"/>
      <c r="R12" s="216"/>
      <c r="S12" s="216"/>
      <c r="T12" s="216"/>
      <c r="U12" s="216"/>
      <c r="V12" s="216"/>
      <c r="W12" s="216"/>
      <c r="X12" s="216"/>
      <c r="Y12" s="216"/>
      <c r="Z12" s="216"/>
      <c r="AA12" s="216"/>
      <c r="AB12" s="216"/>
      <c r="AC12" s="216"/>
      <c r="AD12" s="216"/>
      <c r="AE12" s="216"/>
      <c r="AF12" s="216"/>
      <c r="AG12" s="216"/>
      <c r="AH12" s="216"/>
      <c r="AI12" s="216"/>
      <c r="AJ12" s="216"/>
    </row>
    <row r="13" spans="1:36" ht="54.75" customHeight="1">
      <c r="A13" s="213" t="s">
        <v>256</v>
      </c>
      <c r="B13" s="214"/>
      <c r="C13" s="214"/>
      <c r="D13" s="214"/>
      <c r="E13" s="214"/>
      <c r="F13" s="214"/>
      <c r="G13" s="214"/>
      <c r="H13" s="214"/>
      <c r="I13" s="214"/>
      <c r="J13" s="214"/>
      <c r="K13" s="214"/>
      <c r="L13" s="214"/>
      <c r="M13" s="214"/>
      <c r="N13" s="214"/>
      <c r="O13" s="214"/>
      <c r="P13" s="214"/>
      <c r="Q13" s="214"/>
      <c r="R13" s="214"/>
      <c r="S13" s="214"/>
      <c r="T13" s="214"/>
      <c r="U13" s="214"/>
      <c r="V13" s="214"/>
      <c r="W13" s="214"/>
      <c r="X13" s="214"/>
      <c r="Y13" s="214"/>
      <c r="Z13" s="214"/>
      <c r="AA13" s="214"/>
      <c r="AB13" s="214"/>
      <c r="AC13" s="214"/>
      <c r="AD13" s="214"/>
      <c r="AE13" s="214"/>
      <c r="AF13" s="214"/>
      <c r="AG13" s="214"/>
      <c r="AH13" s="214"/>
      <c r="AI13" s="214"/>
      <c r="AJ13" s="215"/>
    </row>
  </sheetData>
  <sheetProtection algorithmName="SHA-512" hashValue="+hXTXGdTZlq52FrKE8LqslRqqx7ypyFXWgTG5w8U0CWNzEcDXJKUgoS0z2pti+1oo4IDqQr960f5et7FNwwKYQ==" saltValue="Xh8zW8co7UQfxK8pUdL9QA==" spinCount="100000" sheet="1" objects="1" scenarios="1"/>
  <mergeCells count="11">
    <mergeCell ref="A13:AJ13"/>
    <mergeCell ref="A12:AJ12"/>
    <mergeCell ref="A4:AJ4"/>
    <mergeCell ref="A3:AJ3"/>
    <mergeCell ref="A7:AJ7"/>
    <mergeCell ref="A10:AJ10"/>
    <mergeCell ref="A9:AJ9"/>
    <mergeCell ref="A6:AJ6"/>
    <mergeCell ref="A5:AJ5"/>
    <mergeCell ref="A8:AJ8"/>
    <mergeCell ref="A11:AJ11"/>
  </mergeCells>
  <phoneticPr fontId="3"/>
  <pageMargins left="0.7" right="0.7" top="0.75" bottom="0.75" header="0.3" footer="0.3"/>
  <pageSetup paperSize="9" scale="7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A00D2-62E8-42D3-A4BA-65BAD7374344}">
  <dimension ref="A1:AL2"/>
  <sheetViews>
    <sheetView workbookViewId="0">
      <selection activeCell="Q7" sqref="Q7"/>
    </sheetView>
  </sheetViews>
  <sheetFormatPr defaultRowHeight="18.75"/>
  <cols>
    <col min="3" max="3" width="10.25" customWidth="1"/>
    <col min="5" max="5" width="10.25" customWidth="1"/>
    <col min="9" max="9" width="15.875" customWidth="1"/>
    <col min="13" max="13" width="26.25" customWidth="1"/>
    <col min="14" max="14" width="10.25" customWidth="1"/>
    <col min="19" max="19" width="17" customWidth="1"/>
    <col min="20" max="20" width="11.375" customWidth="1"/>
    <col min="24" max="24" width="17" customWidth="1"/>
    <col min="25" max="25" width="11.375" customWidth="1"/>
    <col min="28" max="28" width="23.375" customWidth="1"/>
    <col min="29" max="29" width="15.875" customWidth="1"/>
    <col min="31" max="31" width="12.125" customWidth="1"/>
    <col min="32" max="32" width="14" customWidth="1"/>
    <col min="36" max="36" width="12.125" customWidth="1"/>
    <col min="37" max="37" width="9.5" customWidth="1"/>
    <col min="39" max="39" width="14" customWidth="1"/>
    <col min="40" max="40" width="15.875" customWidth="1"/>
    <col min="41" max="41" width="17.125" customWidth="1"/>
  </cols>
  <sheetData>
    <row r="1" spans="1:38" s="5" customFormat="1" ht="30" customHeight="1">
      <c r="A1" s="77" t="s">
        <v>91</v>
      </c>
      <c r="B1" s="9" t="s">
        <v>92</v>
      </c>
      <c r="C1" s="9" t="s">
        <v>93</v>
      </c>
      <c r="D1" s="9" t="s">
        <v>94</v>
      </c>
      <c r="E1" s="9" t="s">
        <v>89</v>
      </c>
      <c r="F1" s="9" t="s">
        <v>95</v>
      </c>
      <c r="G1" s="9" t="s">
        <v>96</v>
      </c>
      <c r="H1" s="9" t="s">
        <v>97</v>
      </c>
      <c r="I1" s="9" t="s">
        <v>661</v>
      </c>
      <c r="J1" s="9" t="s">
        <v>99</v>
      </c>
      <c r="K1" s="9" t="s">
        <v>98</v>
      </c>
      <c r="L1" s="9" t="s">
        <v>79</v>
      </c>
      <c r="M1" s="9" t="s">
        <v>101</v>
      </c>
      <c r="N1" s="8" t="s">
        <v>100</v>
      </c>
      <c r="O1" s="9" t="s">
        <v>103</v>
      </c>
      <c r="P1" s="9" t="s">
        <v>102</v>
      </c>
      <c r="Q1" s="9" t="s">
        <v>662</v>
      </c>
      <c r="R1" s="8" t="s">
        <v>104</v>
      </c>
      <c r="S1" s="9" t="s">
        <v>105</v>
      </c>
      <c r="T1" s="9" t="s">
        <v>106</v>
      </c>
      <c r="U1" s="9" t="s">
        <v>107</v>
      </c>
      <c r="V1" s="9" t="s">
        <v>663</v>
      </c>
      <c r="W1" s="8" t="s">
        <v>108</v>
      </c>
      <c r="X1" s="9" t="s">
        <v>109</v>
      </c>
      <c r="Y1" s="9" t="s">
        <v>110</v>
      </c>
      <c r="Z1" s="9" t="s">
        <v>90</v>
      </c>
      <c r="AA1" s="9" t="s">
        <v>111</v>
      </c>
      <c r="AB1" s="5" t="s">
        <v>112</v>
      </c>
      <c r="AC1" s="5" t="s">
        <v>113</v>
      </c>
      <c r="AD1" s="5" t="s">
        <v>114</v>
      </c>
      <c r="AE1" s="5" t="s">
        <v>115</v>
      </c>
      <c r="AF1" s="5" t="s">
        <v>116</v>
      </c>
      <c r="AG1" s="5" t="s">
        <v>117</v>
      </c>
      <c r="AH1" s="5" t="s">
        <v>664</v>
      </c>
      <c r="AI1" s="5" t="s">
        <v>118</v>
      </c>
      <c r="AJ1" s="5" t="s">
        <v>119</v>
      </c>
      <c r="AK1" s="5" t="s">
        <v>120</v>
      </c>
      <c r="AL1" s="5" t="s">
        <v>121</v>
      </c>
    </row>
    <row r="2" spans="1:38">
      <c r="A2" s="78"/>
      <c r="B2" s="4" t="e">
        <f>INDEX('（非表示）高専data'!A1:B62,MATCH($C$2,'（非表示）高専data'!$B$1:$B$62,0),1)</f>
        <v>#N/A</v>
      </c>
      <c r="C2" s="4">
        <f>入力用シート!F8</f>
        <v>0</v>
      </c>
      <c r="D2" s="4">
        <f>入力用シート!F11</f>
        <v>0</v>
      </c>
      <c r="E2" s="4">
        <f>入力用シート!F10</f>
        <v>0</v>
      </c>
      <c r="F2" s="4">
        <f>入力用シート!AI10</f>
        <v>0</v>
      </c>
      <c r="G2" s="4">
        <f>入力用シート!I9</f>
        <v>0</v>
      </c>
      <c r="H2" s="4" t="e">
        <f>入力用シート!AF9</f>
        <v>#N/A</v>
      </c>
      <c r="I2" s="4">
        <f>入力用シート!H5</f>
        <v>0</v>
      </c>
      <c r="J2" s="4">
        <f>入力用シート!I26</f>
        <v>0</v>
      </c>
      <c r="K2" s="4" t="e">
        <f>入力用シート!M26</f>
        <v>#N/A</v>
      </c>
      <c r="L2" s="4" t="e">
        <f>入力用シート!AA26</f>
        <v>#N/A</v>
      </c>
      <c r="M2" s="4">
        <f>入力用シート!F28</f>
        <v>0</v>
      </c>
      <c r="N2" s="4"/>
      <c r="O2" s="4">
        <f>入力用シート!I30</f>
        <v>0</v>
      </c>
      <c r="P2" s="4" t="e">
        <f>入力用シート!M30</f>
        <v>#N/A</v>
      </c>
      <c r="Q2" s="4" t="e">
        <f>入力用シート!AA30</f>
        <v>#N/A</v>
      </c>
      <c r="R2" s="4"/>
      <c r="S2" s="4">
        <f>入力用シート!F32</f>
        <v>0</v>
      </c>
      <c r="T2" s="4" t="e">
        <f>入力用シート!M34</f>
        <v>#N/A</v>
      </c>
      <c r="U2" s="4">
        <f>入力用シート!I34</f>
        <v>0</v>
      </c>
      <c r="V2" s="4" t="e">
        <f>入力用シート!AA34</f>
        <v>#N/A</v>
      </c>
      <c r="W2" s="4"/>
      <c r="X2" s="4">
        <f>入力用シート!F36</f>
        <v>0</v>
      </c>
      <c r="Y2" s="4">
        <f>入力用シート!V22</f>
        <v>0</v>
      </c>
      <c r="Z2" s="4">
        <f>入力用シート!I14</f>
        <v>0</v>
      </c>
      <c r="AA2" s="4"/>
      <c r="AB2">
        <f>入力用シート!H20</f>
        <v>0</v>
      </c>
      <c r="AC2">
        <f>入力用シート!V20</f>
        <v>0</v>
      </c>
      <c r="AD2" t="str">
        <f>入力用シート!H12&amp;"-"&amp;入力用シート!L12</f>
        <v>-</v>
      </c>
      <c r="AE2">
        <f>入力用シート!F13</f>
        <v>0</v>
      </c>
      <c r="AF2" t="str">
        <f>入力用シート!I15&amp;"-"&amp;入力用シート!M15&amp;"-"&amp;入力用シート!R15</f>
        <v>--</v>
      </c>
      <c r="AG2" t="str">
        <f>入力用シート!H16&amp;"-"&amp;入力用シート!L16</f>
        <v>-</v>
      </c>
      <c r="AH2">
        <f>入力用シート!F17</f>
        <v>0</v>
      </c>
      <c r="AI2" t="str">
        <f>入力用シート!I18&amp;"-"&amp;入力用シート!M18&amp;"-"&amp;入力用シート!R18</f>
        <v>--</v>
      </c>
      <c r="AJ2">
        <f>入力用シート!I48</f>
        <v>0</v>
      </c>
      <c r="AK2">
        <f>入力用シート!I49</f>
        <v>0</v>
      </c>
      <c r="AL2">
        <f>入力用シート!I51</f>
        <v>0</v>
      </c>
    </row>
  </sheetData>
  <sheetProtection algorithmName="SHA-512" hashValue="j3slJibDWE4k6PHrfxtka5BcURaZPD/jhIN5lAio1KmVWUy62Kb2aySQRSVDqmapkjxw23LrihMlj5mqJwFcRA==" saltValue="UozXpYZMM+fLd1oJjNbApg==" spinCount="100000" sheet="1" objects="1" scenarios="1"/>
  <phoneticPr fontId="3"/>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1049A-71D7-488E-8535-A3104703D28E}">
  <sheetPr>
    <pageSetUpPr fitToPage="1"/>
  </sheetPr>
  <dimension ref="A1:AA179"/>
  <sheetViews>
    <sheetView zoomScale="60" zoomScaleNormal="60" zoomScaleSheetLayoutView="75" workbookViewId="0">
      <pane ySplit="1" topLeftCell="A49" activePane="bottomLeft" state="frozen"/>
      <selection activeCell="F11" sqref="F11:AA11"/>
      <selection pane="bottomLeft" activeCell="C1" sqref="C1"/>
    </sheetView>
  </sheetViews>
  <sheetFormatPr defaultRowHeight="50.1" customHeight="1" outlineLevelCol="1"/>
  <cols>
    <col min="1" max="1" width="10.125" style="51" customWidth="1"/>
    <col min="2" max="2" width="19.625" style="51" customWidth="1"/>
    <col min="3" max="3" width="44.125" style="51" customWidth="1" outlineLevel="1"/>
    <col min="4" max="4" width="42.25" style="51" customWidth="1" outlineLevel="1"/>
    <col min="5" max="5" width="166.875" style="51" customWidth="1" outlineLevel="1"/>
    <col min="6" max="6" width="198.75" style="51" customWidth="1" outlineLevel="1"/>
    <col min="7" max="7" width="27.75" style="51" customWidth="1" outlineLevel="1"/>
    <col min="8" max="12" width="30.625" style="51" customWidth="1" outlineLevel="1"/>
    <col min="13" max="13" width="153.25" style="73" customWidth="1"/>
    <col min="14" max="15" width="50.25" style="51" customWidth="1"/>
    <col min="16" max="16" width="47.625" style="51" customWidth="1"/>
    <col min="17" max="17" width="12.25" style="51" customWidth="1"/>
    <col min="18" max="18" width="12.125" style="51" customWidth="1"/>
    <col min="19" max="19" width="50.625" style="51" customWidth="1"/>
    <col min="20" max="20" width="19.875" style="51" customWidth="1"/>
    <col min="21" max="21" width="12.25" style="51" customWidth="1"/>
    <col min="22" max="22" width="30.625" style="51" customWidth="1"/>
    <col min="23" max="24" width="50.625" style="51" customWidth="1"/>
    <col min="25" max="25" width="41.25" style="51" customWidth="1"/>
    <col min="26" max="26" width="27.75" style="51" customWidth="1"/>
    <col min="27" max="16384" width="9" style="51"/>
  </cols>
  <sheetData>
    <row r="1" spans="1:27" ht="30" customHeight="1">
      <c r="A1" s="48" t="s">
        <v>135</v>
      </c>
      <c r="B1" s="48" t="s">
        <v>264</v>
      </c>
      <c r="C1" s="48" t="s">
        <v>134</v>
      </c>
      <c r="D1" s="48" t="s">
        <v>136</v>
      </c>
      <c r="E1" s="48" t="s">
        <v>137</v>
      </c>
      <c r="F1" s="48" t="s">
        <v>138</v>
      </c>
      <c r="G1" s="48" t="s">
        <v>139</v>
      </c>
      <c r="H1" s="48" t="s">
        <v>140</v>
      </c>
      <c r="I1" s="48" t="s">
        <v>141</v>
      </c>
      <c r="J1" s="48" t="s">
        <v>142</v>
      </c>
      <c r="K1" s="48" t="s">
        <v>143</v>
      </c>
      <c r="L1" s="48" t="s">
        <v>144</v>
      </c>
      <c r="M1" s="48" t="s">
        <v>145</v>
      </c>
      <c r="N1" s="48" t="s">
        <v>146</v>
      </c>
      <c r="O1" s="48" t="s">
        <v>147</v>
      </c>
      <c r="P1" s="48" t="s">
        <v>148</v>
      </c>
      <c r="Q1" s="48" t="s">
        <v>149</v>
      </c>
      <c r="R1" s="48" t="s">
        <v>150</v>
      </c>
      <c r="S1" s="48" t="s">
        <v>151</v>
      </c>
      <c r="T1" s="48" t="s">
        <v>79</v>
      </c>
      <c r="U1" s="48" t="s">
        <v>265</v>
      </c>
      <c r="V1" s="48" t="s">
        <v>266</v>
      </c>
      <c r="W1" s="48" t="s">
        <v>267</v>
      </c>
      <c r="X1" s="49" t="s">
        <v>268</v>
      </c>
      <c r="Y1" s="49" t="s">
        <v>269</v>
      </c>
      <c r="Z1" s="50" t="s">
        <v>152</v>
      </c>
    </row>
    <row r="2" spans="1:27" ht="30" customHeight="1">
      <c r="A2" s="48">
        <v>1</v>
      </c>
      <c r="B2" s="52">
        <v>101</v>
      </c>
      <c r="C2" s="53" t="s">
        <v>153</v>
      </c>
      <c r="D2" s="53" t="s">
        <v>154</v>
      </c>
      <c r="E2" s="54" t="s">
        <v>270</v>
      </c>
      <c r="F2" s="55" t="s">
        <v>271</v>
      </c>
      <c r="G2" s="56" t="s">
        <v>272</v>
      </c>
      <c r="H2" s="53" t="s">
        <v>273</v>
      </c>
      <c r="I2" s="53" t="s">
        <v>155</v>
      </c>
      <c r="J2" s="53" t="s">
        <v>155</v>
      </c>
      <c r="K2" s="53" t="s">
        <v>155</v>
      </c>
      <c r="L2" s="53" t="s">
        <v>155</v>
      </c>
      <c r="M2" s="54" t="s">
        <v>274</v>
      </c>
      <c r="N2" s="53" t="s">
        <v>155</v>
      </c>
      <c r="O2" s="53" t="s">
        <v>155</v>
      </c>
      <c r="P2" s="53" t="s">
        <v>275</v>
      </c>
      <c r="Q2" s="53">
        <v>1</v>
      </c>
      <c r="R2" s="53">
        <v>1</v>
      </c>
      <c r="S2" s="57" t="s">
        <v>155</v>
      </c>
      <c r="T2" s="57" t="s">
        <v>156</v>
      </c>
      <c r="U2" s="53" t="s">
        <v>157</v>
      </c>
      <c r="V2" s="55" t="s">
        <v>276</v>
      </c>
      <c r="W2" s="55" t="s">
        <v>277</v>
      </c>
      <c r="X2" s="55" t="s">
        <v>278</v>
      </c>
      <c r="Y2" s="55" t="s">
        <v>279</v>
      </c>
      <c r="Z2" s="58" t="s">
        <v>280</v>
      </c>
      <c r="AA2" s="51" t="s">
        <v>281</v>
      </c>
    </row>
    <row r="3" spans="1:27" ht="30" customHeight="1">
      <c r="A3" s="48">
        <v>2</v>
      </c>
      <c r="B3" s="52">
        <v>102</v>
      </c>
      <c r="C3" s="53" t="s">
        <v>153</v>
      </c>
      <c r="D3" s="53" t="s">
        <v>158</v>
      </c>
      <c r="E3" s="54" t="s">
        <v>282</v>
      </c>
      <c r="F3" s="55" t="s">
        <v>283</v>
      </c>
      <c r="G3" s="56" t="s">
        <v>284</v>
      </c>
      <c r="H3" s="53" t="s">
        <v>285</v>
      </c>
      <c r="I3" s="53" t="s">
        <v>155</v>
      </c>
      <c r="J3" s="53" t="s">
        <v>155</v>
      </c>
      <c r="K3" s="53" t="s">
        <v>155</v>
      </c>
      <c r="L3" s="53" t="s">
        <v>155</v>
      </c>
      <c r="M3" s="54" t="s">
        <v>286</v>
      </c>
      <c r="N3" s="53" t="s">
        <v>155</v>
      </c>
      <c r="O3" s="53" t="s">
        <v>287</v>
      </c>
      <c r="P3" s="53" t="s">
        <v>155</v>
      </c>
      <c r="Q3" s="53">
        <v>1</v>
      </c>
      <c r="R3" s="53">
        <v>3</v>
      </c>
      <c r="S3" s="57" t="s">
        <v>155</v>
      </c>
      <c r="T3" s="57" t="s">
        <v>156</v>
      </c>
      <c r="U3" s="53" t="s">
        <v>288</v>
      </c>
      <c r="V3" s="55" t="s">
        <v>171</v>
      </c>
      <c r="W3" s="55" t="s">
        <v>174</v>
      </c>
      <c r="X3" s="55" t="s">
        <v>155</v>
      </c>
      <c r="Y3" s="55" t="s">
        <v>289</v>
      </c>
      <c r="Z3" s="31" t="s">
        <v>290</v>
      </c>
    </row>
    <row r="4" spans="1:27" ht="30" customHeight="1">
      <c r="A4" s="48">
        <v>3</v>
      </c>
      <c r="B4" s="52">
        <v>103</v>
      </c>
      <c r="C4" s="53" t="s">
        <v>153</v>
      </c>
      <c r="D4" s="53" t="s">
        <v>158</v>
      </c>
      <c r="E4" s="54" t="s">
        <v>291</v>
      </c>
      <c r="F4" s="55" t="s">
        <v>292</v>
      </c>
      <c r="G4" s="56" t="s">
        <v>293</v>
      </c>
      <c r="H4" s="53" t="s">
        <v>294</v>
      </c>
      <c r="I4" s="53" t="s">
        <v>295</v>
      </c>
      <c r="J4" s="53" t="s">
        <v>155</v>
      </c>
      <c r="K4" s="53" t="s">
        <v>155</v>
      </c>
      <c r="L4" s="53" t="s">
        <v>155</v>
      </c>
      <c r="M4" s="54" t="s">
        <v>286</v>
      </c>
      <c r="N4" s="53" t="s">
        <v>155</v>
      </c>
      <c r="O4" s="53" t="s">
        <v>287</v>
      </c>
      <c r="P4" s="53" t="s">
        <v>155</v>
      </c>
      <c r="Q4" s="53">
        <v>1</v>
      </c>
      <c r="R4" s="53">
        <v>3</v>
      </c>
      <c r="S4" s="57" t="s">
        <v>155</v>
      </c>
      <c r="T4" s="57" t="s">
        <v>156</v>
      </c>
      <c r="U4" s="53" t="s">
        <v>155</v>
      </c>
      <c r="V4" s="55" t="s">
        <v>172</v>
      </c>
      <c r="W4" s="55" t="s">
        <v>296</v>
      </c>
      <c r="X4" s="55" t="s">
        <v>155</v>
      </c>
      <c r="Y4" s="55" t="s">
        <v>289</v>
      </c>
      <c r="Z4" s="58" t="s">
        <v>297</v>
      </c>
    </row>
    <row r="5" spans="1:27" ht="30" customHeight="1">
      <c r="A5" s="48">
        <v>4</v>
      </c>
      <c r="B5" s="52">
        <v>104</v>
      </c>
      <c r="C5" s="53" t="s">
        <v>153</v>
      </c>
      <c r="D5" s="53" t="s">
        <v>158</v>
      </c>
      <c r="E5" s="54" t="s">
        <v>160</v>
      </c>
      <c r="F5" s="59" t="s">
        <v>298</v>
      </c>
      <c r="G5" s="56" t="s">
        <v>299</v>
      </c>
      <c r="H5" s="53" t="s">
        <v>300</v>
      </c>
      <c r="I5" s="53" t="s">
        <v>301</v>
      </c>
      <c r="J5" s="53" t="s">
        <v>155</v>
      </c>
      <c r="K5" s="53" t="s">
        <v>155</v>
      </c>
      <c r="L5" s="53" t="s">
        <v>155</v>
      </c>
      <c r="M5" s="54" t="s">
        <v>286</v>
      </c>
      <c r="N5" s="53" t="s">
        <v>155</v>
      </c>
      <c r="O5" s="53" t="s">
        <v>287</v>
      </c>
      <c r="P5" s="53" t="s">
        <v>155</v>
      </c>
      <c r="Q5" s="53">
        <v>1</v>
      </c>
      <c r="R5" s="53">
        <v>5</v>
      </c>
      <c r="S5" s="57" t="s">
        <v>155</v>
      </c>
      <c r="T5" s="57" t="s">
        <v>156</v>
      </c>
      <c r="U5" s="53" t="s">
        <v>155</v>
      </c>
      <c r="V5" s="55" t="s">
        <v>161</v>
      </c>
      <c r="W5" s="55" t="s">
        <v>302</v>
      </c>
      <c r="X5" s="55" t="s">
        <v>303</v>
      </c>
      <c r="Y5" s="55" t="s">
        <v>289</v>
      </c>
      <c r="Z5" s="58" t="s">
        <v>304</v>
      </c>
    </row>
    <row r="6" spans="1:27" ht="30" customHeight="1">
      <c r="A6" s="48">
        <v>5</v>
      </c>
      <c r="B6" s="52">
        <v>105</v>
      </c>
      <c r="C6" s="53" t="s">
        <v>153</v>
      </c>
      <c r="D6" s="53" t="s">
        <v>158</v>
      </c>
      <c r="E6" s="54" t="s">
        <v>162</v>
      </c>
      <c r="F6" s="55" t="s">
        <v>305</v>
      </c>
      <c r="G6" s="56" t="s">
        <v>306</v>
      </c>
      <c r="H6" s="53" t="s">
        <v>307</v>
      </c>
      <c r="I6" s="53" t="s">
        <v>155</v>
      </c>
      <c r="J6" s="53" t="s">
        <v>155</v>
      </c>
      <c r="K6" s="53" t="s">
        <v>155</v>
      </c>
      <c r="L6" s="53" t="s">
        <v>155</v>
      </c>
      <c r="M6" s="54" t="s">
        <v>286</v>
      </c>
      <c r="N6" s="53" t="s">
        <v>155</v>
      </c>
      <c r="O6" s="53" t="s">
        <v>287</v>
      </c>
      <c r="P6" s="53" t="s">
        <v>155</v>
      </c>
      <c r="Q6" s="53">
        <v>1</v>
      </c>
      <c r="R6" s="53">
        <v>2</v>
      </c>
      <c r="S6" s="57" t="s">
        <v>155</v>
      </c>
      <c r="T6" s="57" t="s">
        <v>156</v>
      </c>
      <c r="U6" s="53" t="s">
        <v>155</v>
      </c>
      <c r="V6" s="55" t="s">
        <v>163</v>
      </c>
      <c r="W6" s="55" t="s">
        <v>164</v>
      </c>
      <c r="X6" s="55" t="s">
        <v>155</v>
      </c>
      <c r="Y6" s="55" t="s">
        <v>279</v>
      </c>
      <c r="Z6" s="58" t="s">
        <v>280</v>
      </c>
      <c r="AA6" s="51" t="s">
        <v>308</v>
      </c>
    </row>
    <row r="7" spans="1:27" ht="30" customHeight="1">
      <c r="A7" s="48">
        <v>6</v>
      </c>
      <c r="B7" s="52">
        <v>106</v>
      </c>
      <c r="C7" s="53" t="s">
        <v>153</v>
      </c>
      <c r="D7" s="53" t="s">
        <v>158</v>
      </c>
      <c r="E7" s="54" t="s">
        <v>309</v>
      </c>
      <c r="F7" s="55" t="s">
        <v>310</v>
      </c>
      <c r="G7" s="56" t="s">
        <v>311</v>
      </c>
      <c r="H7" s="53" t="s">
        <v>312</v>
      </c>
      <c r="I7" s="53" t="s">
        <v>313</v>
      </c>
      <c r="J7" s="53" t="s">
        <v>155</v>
      </c>
      <c r="K7" s="53" t="s">
        <v>155</v>
      </c>
      <c r="L7" s="53" t="s">
        <v>155</v>
      </c>
      <c r="M7" s="54" t="s">
        <v>314</v>
      </c>
      <c r="N7" s="53" t="s">
        <v>315</v>
      </c>
      <c r="O7" s="53" t="s">
        <v>287</v>
      </c>
      <c r="P7" s="53" t="s">
        <v>275</v>
      </c>
      <c r="Q7" s="53">
        <v>3</v>
      </c>
      <c r="R7" s="53">
        <v>2</v>
      </c>
      <c r="S7" s="57" t="s">
        <v>155</v>
      </c>
      <c r="T7" s="57" t="s">
        <v>156</v>
      </c>
      <c r="U7" s="53" t="s">
        <v>155</v>
      </c>
      <c r="V7" s="55" t="s">
        <v>316</v>
      </c>
      <c r="W7" s="55" t="s">
        <v>317</v>
      </c>
      <c r="X7" s="55" t="s">
        <v>155</v>
      </c>
      <c r="Y7" s="55" t="s">
        <v>318</v>
      </c>
      <c r="Z7" s="58" t="s">
        <v>297</v>
      </c>
    </row>
    <row r="8" spans="1:27" ht="30" customHeight="1">
      <c r="A8" s="48">
        <v>7</v>
      </c>
      <c r="B8" s="52">
        <v>107</v>
      </c>
      <c r="C8" s="53" t="s">
        <v>153</v>
      </c>
      <c r="D8" s="53" t="s">
        <v>158</v>
      </c>
      <c r="E8" s="54" t="s">
        <v>319</v>
      </c>
      <c r="F8" s="55" t="s">
        <v>320</v>
      </c>
      <c r="G8" s="56" t="s">
        <v>311</v>
      </c>
      <c r="H8" s="53" t="s">
        <v>312</v>
      </c>
      <c r="I8" s="53" t="s">
        <v>313</v>
      </c>
      <c r="J8" s="53" t="s">
        <v>155</v>
      </c>
      <c r="K8" s="53" t="s">
        <v>155</v>
      </c>
      <c r="L8" s="53" t="s">
        <v>155</v>
      </c>
      <c r="M8" s="54" t="s">
        <v>314</v>
      </c>
      <c r="N8" s="53" t="s">
        <v>315</v>
      </c>
      <c r="O8" s="53" t="s">
        <v>287</v>
      </c>
      <c r="P8" s="53" t="s">
        <v>275</v>
      </c>
      <c r="Q8" s="53">
        <v>3</v>
      </c>
      <c r="R8" s="53">
        <v>1</v>
      </c>
      <c r="S8" s="57" t="s">
        <v>155</v>
      </c>
      <c r="T8" s="57" t="s">
        <v>156</v>
      </c>
      <c r="U8" s="53" t="s">
        <v>155</v>
      </c>
      <c r="V8" s="55" t="s">
        <v>316</v>
      </c>
      <c r="W8" s="55" t="s">
        <v>317</v>
      </c>
      <c r="X8" s="55" t="s">
        <v>155</v>
      </c>
      <c r="Y8" s="55" t="s">
        <v>318</v>
      </c>
      <c r="Z8" s="58" t="s">
        <v>297</v>
      </c>
    </row>
    <row r="9" spans="1:27" ht="30" customHeight="1">
      <c r="A9" s="48">
        <v>8</v>
      </c>
      <c r="B9" s="52">
        <v>108</v>
      </c>
      <c r="C9" s="53" t="s">
        <v>153</v>
      </c>
      <c r="D9" s="53" t="s">
        <v>158</v>
      </c>
      <c r="E9" s="54" t="s">
        <v>321</v>
      </c>
      <c r="F9" s="55" t="s">
        <v>322</v>
      </c>
      <c r="G9" s="56" t="s">
        <v>323</v>
      </c>
      <c r="H9" s="53" t="s">
        <v>324</v>
      </c>
      <c r="I9" s="53" t="s">
        <v>155</v>
      </c>
      <c r="J9" s="53" t="s">
        <v>155</v>
      </c>
      <c r="K9" s="53" t="s">
        <v>155</v>
      </c>
      <c r="L9" s="53" t="s">
        <v>155</v>
      </c>
      <c r="M9" s="54" t="s">
        <v>325</v>
      </c>
      <c r="N9" s="53" t="s">
        <v>315</v>
      </c>
      <c r="O9" s="53" t="s">
        <v>155</v>
      </c>
      <c r="P9" s="53" t="s">
        <v>155</v>
      </c>
      <c r="Q9" s="53">
        <v>1</v>
      </c>
      <c r="R9" s="53">
        <v>2</v>
      </c>
      <c r="S9" s="57" t="s">
        <v>155</v>
      </c>
      <c r="T9" s="57" t="s">
        <v>156</v>
      </c>
      <c r="U9" s="53" t="s">
        <v>155</v>
      </c>
      <c r="V9" s="55" t="s">
        <v>171</v>
      </c>
      <c r="W9" s="55" t="s">
        <v>326</v>
      </c>
      <c r="X9" s="55" t="s">
        <v>155</v>
      </c>
      <c r="Y9" s="55" t="s">
        <v>318</v>
      </c>
      <c r="Z9" s="58" t="s">
        <v>290</v>
      </c>
    </row>
    <row r="10" spans="1:27" ht="30" customHeight="1">
      <c r="A10" s="48">
        <v>9</v>
      </c>
      <c r="B10" s="52">
        <v>109</v>
      </c>
      <c r="C10" s="53" t="s">
        <v>153</v>
      </c>
      <c r="D10" s="53" t="s">
        <v>158</v>
      </c>
      <c r="E10" s="54" t="s">
        <v>165</v>
      </c>
      <c r="F10" s="60" t="s">
        <v>166</v>
      </c>
      <c r="G10" s="56" t="s">
        <v>327</v>
      </c>
      <c r="H10" s="53" t="s">
        <v>328</v>
      </c>
      <c r="I10" s="53" t="s">
        <v>329</v>
      </c>
      <c r="J10" s="53" t="s">
        <v>155</v>
      </c>
      <c r="K10" s="53" t="s">
        <v>155</v>
      </c>
      <c r="L10" s="53" t="s">
        <v>155</v>
      </c>
      <c r="M10" s="54" t="s">
        <v>286</v>
      </c>
      <c r="N10" s="53" t="s">
        <v>155</v>
      </c>
      <c r="O10" s="53" t="s">
        <v>287</v>
      </c>
      <c r="P10" s="53" t="s">
        <v>155</v>
      </c>
      <c r="Q10" s="53">
        <v>1</v>
      </c>
      <c r="R10" s="53">
        <v>3</v>
      </c>
      <c r="S10" s="57" t="s">
        <v>155</v>
      </c>
      <c r="T10" s="57" t="s">
        <v>156</v>
      </c>
      <c r="U10" s="53" t="s">
        <v>155</v>
      </c>
      <c r="V10" s="55" t="s">
        <v>167</v>
      </c>
      <c r="W10" s="55" t="s">
        <v>330</v>
      </c>
      <c r="X10" s="55" t="s">
        <v>155</v>
      </c>
      <c r="Y10" s="55" t="s">
        <v>318</v>
      </c>
      <c r="Z10" s="58" t="s">
        <v>297</v>
      </c>
    </row>
    <row r="11" spans="1:27" ht="30" customHeight="1">
      <c r="A11" s="48">
        <v>10</v>
      </c>
      <c r="B11" s="52">
        <v>110</v>
      </c>
      <c r="C11" s="53" t="s">
        <v>153</v>
      </c>
      <c r="D11" s="53" t="s">
        <v>158</v>
      </c>
      <c r="E11" s="54" t="s">
        <v>331</v>
      </c>
      <c r="F11" s="55" t="s">
        <v>332</v>
      </c>
      <c r="G11" s="56" t="s">
        <v>333</v>
      </c>
      <c r="H11" s="53" t="s">
        <v>334</v>
      </c>
      <c r="I11" s="53" t="s">
        <v>335</v>
      </c>
      <c r="J11" s="53" t="s">
        <v>155</v>
      </c>
      <c r="K11" s="53" t="s">
        <v>155</v>
      </c>
      <c r="L11" s="53" t="s">
        <v>155</v>
      </c>
      <c r="M11" s="54" t="s">
        <v>286</v>
      </c>
      <c r="N11" s="53" t="s">
        <v>155</v>
      </c>
      <c r="O11" s="53" t="s">
        <v>287</v>
      </c>
      <c r="P11" s="53" t="s">
        <v>155</v>
      </c>
      <c r="Q11" s="53">
        <v>1</v>
      </c>
      <c r="R11" s="53">
        <v>3</v>
      </c>
      <c r="S11" s="57" t="s">
        <v>336</v>
      </c>
      <c r="T11" s="57" t="s">
        <v>156</v>
      </c>
      <c r="U11" s="53" t="s">
        <v>155</v>
      </c>
      <c r="V11" s="55" t="s">
        <v>337</v>
      </c>
      <c r="W11" s="55" t="s">
        <v>159</v>
      </c>
      <c r="X11" s="55" t="s">
        <v>155</v>
      </c>
      <c r="Y11" s="55" t="s">
        <v>318</v>
      </c>
      <c r="Z11" s="58" t="s">
        <v>297</v>
      </c>
    </row>
    <row r="12" spans="1:27" ht="30" customHeight="1">
      <c r="A12" s="48">
        <v>11</v>
      </c>
      <c r="B12" s="52">
        <v>111</v>
      </c>
      <c r="C12" s="53" t="s">
        <v>153</v>
      </c>
      <c r="D12" s="53" t="s">
        <v>158</v>
      </c>
      <c r="E12" s="54" t="s">
        <v>338</v>
      </c>
      <c r="F12" s="55" t="s">
        <v>339</v>
      </c>
      <c r="G12" s="56" t="s">
        <v>340</v>
      </c>
      <c r="H12" s="53" t="s">
        <v>341</v>
      </c>
      <c r="I12" s="53" t="s">
        <v>155</v>
      </c>
      <c r="J12" s="53" t="s">
        <v>155</v>
      </c>
      <c r="K12" s="53" t="s">
        <v>155</v>
      </c>
      <c r="L12" s="53" t="s">
        <v>155</v>
      </c>
      <c r="M12" s="54" t="s">
        <v>314</v>
      </c>
      <c r="N12" s="53" t="s">
        <v>315</v>
      </c>
      <c r="O12" s="53" t="s">
        <v>287</v>
      </c>
      <c r="P12" s="53" t="s">
        <v>275</v>
      </c>
      <c r="Q12" s="53">
        <v>3</v>
      </c>
      <c r="R12" s="53">
        <v>4</v>
      </c>
      <c r="S12" s="57" t="s">
        <v>155</v>
      </c>
      <c r="T12" s="57" t="s">
        <v>156</v>
      </c>
      <c r="U12" s="53" t="s">
        <v>155</v>
      </c>
      <c r="V12" s="55" t="s">
        <v>169</v>
      </c>
      <c r="W12" s="55" t="s">
        <v>342</v>
      </c>
      <c r="X12" s="55" t="s">
        <v>155</v>
      </c>
      <c r="Y12" s="55" t="s">
        <v>318</v>
      </c>
      <c r="Z12" s="58" t="s">
        <v>290</v>
      </c>
    </row>
    <row r="13" spans="1:27" ht="30" customHeight="1">
      <c r="A13" s="48">
        <v>12</v>
      </c>
      <c r="B13" s="52">
        <v>112</v>
      </c>
      <c r="C13" s="53" t="s">
        <v>153</v>
      </c>
      <c r="D13" s="53" t="s">
        <v>158</v>
      </c>
      <c r="E13" s="54" t="s">
        <v>343</v>
      </c>
      <c r="F13" s="55" t="s">
        <v>344</v>
      </c>
      <c r="G13" s="56" t="s">
        <v>345</v>
      </c>
      <c r="H13" s="53" t="s">
        <v>346</v>
      </c>
      <c r="I13" s="53" t="s">
        <v>155</v>
      </c>
      <c r="J13" s="53" t="s">
        <v>155</v>
      </c>
      <c r="K13" s="53" t="s">
        <v>155</v>
      </c>
      <c r="L13" s="53" t="s">
        <v>155</v>
      </c>
      <c r="M13" s="54" t="s">
        <v>274</v>
      </c>
      <c r="N13" s="53" t="s">
        <v>155</v>
      </c>
      <c r="O13" s="53" t="s">
        <v>155</v>
      </c>
      <c r="P13" s="53" t="s">
        <v>275</v>
      </c>
      <c r="Q13" s="53">
        <v>1</v>
      </c>
      <c r="R13" s="53">
        <v>5</v>
      </c>
      <c r="S13" s="57" t="s">
        <v>155</v>
      </c>
      <c r="T13" s="57" t="s">
        <v>156</v>
      </c>
      <c r="U13" s="53" t="s">
        <v>155</v>
      </c>
      <c r="V13" s="55" t="s">
        <v>347</v>
      </c>
      <c r="W13" s="55" t="s">
        <v>348</v>
      </c>
      <c r="X13" s="55" t="s">
        <v>155</v>
      </c>
      <c r="Y13" s="55" t="s">
        <v>318</v>
      </c>
      <c r="Z13" s="58" t="s">
        <v>290</v>
      </c>
    </row>
    <row r="14" spans="1:27" ht="30" customHeight="1">
      <c r="A14" s="48">
        <v>13</v>
      </c>
      <c r="B14" s="52">
        <v>113</v>
      </c>
      <c r="C14" s="53" t="s">
        <v>153</v>
      </c>
      <c r="D14" s="53" t="s">
        <v>158</v>
      </c>
      <c r="E14" s="54" t="s">
        <v>349</v>
      </c>
      <c r="F14" s="55" t="s">
        <v>350</v>
      </c>
      <c r="G14" s="56" t="s">
        <v>351</v>
      </c>
      <c r="H14" s="53" t="s">
        <v>352</v>
      </c>
      <c r="I14" s="53" t="s">
        <v>155</v>
      </c>
      <c r="J14" s="53" t="s">
        <v>155</v>
      </c>
      <c r="K14" s="53" t="s">
        <v>155</v>
      </c>
      <c r="L14" s="53" t="s">
        <v>155</v>
      </c>
      <c r="M14" s="54" t="s">
        <v>274</v>
      </c>
      <c r="N14" s="53" t="s">
        <v>155</v>
      </c>
      <c r="O14" s="53" t="s">
        <v>155</v>
      </c>
      <c r="P14" s="53" t="s">
        <v>275</v>
      </c>
      <c r="Q14" s="53">
        <v>1</v>
      </c>
      <c r="R14" s="53">
        <v>2</v>
      </c>
      <c r="S14" s="57" t="s">
        <v>155</v>
      </c>
      <c r="T14" s="57" t="s">
        <v>156</v>
      </c>
      <c r="U14" s="53" t="s">
        <v>155</v>
      </c>
      <c r="V14" s="55" t="s">
        <v>155</v>
      </c>
      <c r="W14" s="55" t="s">
        <v>353</v>
      </c>
      <c r="X14" s="55" t="s">
        <v>155</v>
      </c>
      <c r="Y14" s="55" t="s">
        <v>318</v>
      </c>
      <c r="Z14" s="58" t="s">
        <v>290</v>
      </c>
    </row>
    <row r="15" spans="1:27" ht="30" customHeight="1">
      <c r="A15" s="48">
        <v>14</v>
      </c>
      <c r="B15" s="52">
        <v>114</v>
      </c>
      <c r="C15" s="53" t="s">
        <v>153</v>
      </c>
      <c r="D15" s="53" t="s">
        <v>158</v>
      </c>
      <c r="E15" s="54" t="s">
        <v>176</v>
      </c>
      <c r="F15" s="55" t="s">
        <v>177</v>
      </c>
      <c r="G15" s="56" t="s">
        <v>354</v>
      </c>
      <c r="H15" s="53" t="s">
        <v>355</v>
      </c>
      <c r="I15" s="53" t="s">
        <v>155</v>
      </c>
      <c r="J15" s="53" t="s">
        <v>155</v>
      </c>
      <c r="K15" s="53" t="s">
        <v>155</v>
      </c>
      <c r="L15" s="53" t="s">
        <v>155</v>
      </c>
      <c r="M15" s="54" t="s">
        <v>286</v>
      </c>
      <c r="N15" s="53" t="s">
        <v>155</v>
      </c>
      <c r="O15" s="53" t="s">
        <v>287</v>
      </c>
      <c r="P15" s="53" t="s">
        <v>155</v>
      </c>
      <c r="Q15" s="53">
        <v>1</v>
      </c>
      <c r="R15" s="53">
        <v>3</v>
      </c>
      <c r="S15" s="57" t="s">
        <v>178</v>
      </c>
      <c r="T15" s="57" t="s">
        <v>156</v>
      </c>
      <c r="U15" s="53" t="s">
        <v>155</v>
      </c>
      <c r="V15" s="55" t="s">
        <v>171</v>
      </c>
      <c r="W15" s="55" t="s">
        <v>179</v>
      </c>
      <c r="X15" s="55" t="s">
        <v>155</v>
      </c>
      <c r="Y15" s="55" t="s">
        <v>318</v>
      </c>
      <c r="Z15" s="58" t="s">
        <v>290</v>
      </c>
    </row>
    <row r="16" spans="1:27" ht="30" customHeight="1">
      <c r="A16" s="48">
        <v>15</v>
      </c>
      <c r="B16" s="52">
        <v>115</v>
      </c>
      <c r="C16" s="53" t="s">
        <v>153</v>
      </c>
      <c r="D16" s="53" t="s">
        <v>158</v>
      </c>
      <c r="E16" s="54" t="s">
        <v>356</v>
      </c>
      <c r="F16" s="55" t="s">
        <v>357</v>
      </c>
      <c r="G16" s="56" t="s">
        <v>358</v>
      </c>
      <c r="H16" s="53" t="s">
        <v>359</v>
      </c>
      <c r="I16" s="53" t="s">
        <v>155</v>
      </c>
      <c r="J16" s="53" t="s">
        <v>155</v>
      </c>
      <c r="K16" s="53" t="s">
        <v>155</v>
      </c>
      <c r="L16" s="53" t="s">
        <v>155</v>
      </c>
      <c r="M16" s="54" t="s">
        <v>286</v>
      </c>
      <c r="N16" s="53" t="s">
        <v>155</v>
      </c>
      <c r="O16" s="53" t="s">
        <v>287</v>
      </c>
      <c r="P16" s="53" t="s">
        <v>155</v>
      </c>
      <c r="Q16" s="53">
        <v>1</v>
      </c>
      <c r="R16" s="53">
        <v>2</v>
      </c>
      <c r="S16" s="57" t="s">
        <v>155</v>
      </c>
      <c r="T16" s="57" t="s">
        <v>156</v>
      </c>
      <c r="U16" s="53" t="s">
        <v>155</v>
      </c>
      <c r="V16" s="55" t="s">
        <v>360</v>
      </c>
      <c r="W16" s="55" t="s">
        <v>173</v>
      </c>
      <c r="X16" s="55" t="s">
        <v>155</v>
      </c>
      <c r="Y16" s="55" t="s">
        <v>318</v>
      </c>
      <c r="Z16" s="58" t="s">
        <v>290</v>
      </c>
    </row>
    <row r="17" spans="1:27" ht="30" customHeight="1">
      <c r="A17" s="48">
        <v>16</v>
      </c>
      <c r="B17" s="52">
        <v>116</v>
      </c>
      <c r="C17" s="53" t="s">
        <v>153</v>
      </c>
      <c r="D17" s="53" t="s">
        <v>158</v>
      </c>
      <c r="E17" s="54" t="s">
        <v>170</v>
      </c>
      <c r="F17" s="55" t="s">
        <v>361</v>
      </c>
      <c r="G17" s="56" t="s">
        <v>362</v>
      </c>
      <c r="H17" s="53" t="s">
        <v>363</v>
      </c>
      <c r="I17" s="53" t="s">
        <v>155</v>
      </c>
      <c r="J17" s="53" t="s">
        <v>155</v>
      </c>
      <c r="K17" s="53" t="s">
        <v>155</v>
      </c>
      <c r="L17" s="53" t="s">
        <v>155</v>
      </c>
      <c r="M17" s="54" t="s">
        <v>286</v>
      </c>
      <c r="N17" s="53" t="s">
        <v>155</v>
      </c>
      <c r="O17" s="53" t="s">
        <v>287</v>
      </c>
      <c r="P17" s="53" t="s">
        <v>155</v>
      </c>
      <c r="Q17" s="53">
        <v>1</v>
      </c>
      <c r="R17" s="53">
        <v>3</v>
      </c>
      <c r="S17" s="57" t="s">
        <v>155</v>
      </c>
      <c r="T17" s="57" t="s">
        <v>156</v>
      </c>
      <c r="U17" s="53" t="s">
        <v>155</v>
      </c>
      <c r="V17" s="55" t="s">
        <v>364</v>
      </c>
      <c r="W17" s="55" t="s">
        <v>365</v>
      </c>
      <c r="X17" s="55" t="s">
        <v>155</v>
      </c>
      <c r="Y17" s="55" t="s">
        <v>318</v>
      </c>
      <c r="Z17" s="58" t="s">
        <v>290</v>
      </c>
    </row>
    <row r="18" spans="1:27" ht="30" customHeight="1">
      <c r="A18" s="48">
        <v>17</v>
      </c>
      <c r="B18" s="52">
        <v>117</v>
      </c>
      <c r="C18" s="53" t="s">
        <v>153</v>
      </c>
      <c r="D18" s="53" t="s">
        <v>158</v>
      </c>
      <c r="E18" s="54" t="s">
        <v>366</v>
      </c>
      <c r="F18" s="55" t="s">
        <v>367</v>
      </c>
      <c r="G18" s="56" t="s">
        <v>368</v>
      </c>
      <c r="H18" s="56" t="s">
        <v>369</v>
      </c>
      <c r="I18" s="53" t="s">
        <v>155</v>
      </c>
      <c r="J18" s="53" t="s">
        <v>155</v>
      </c>
      <c r="K18" s="53" t="s">
        <v>155</v>
      </c>
      <c r="L18" s="53" t="s">
        <v>155</v>
      </c>
      <c r="M18" s="54" t="s">
        <v>370</v>
      </c>
      <c r="N18" s="53" t="s">
        <v>315</v>
      </c>
      <c r="O18" s="54" t="s">
        <v>287</v>
      </c>
      <c r="P18" s="53" t="s">
        <v>155</v>
      </c>
      <c r="Q18" s="53">
        <v>2</v>
      </c>
      <c r="R18" s="53">
        <v>2</v>
      </c>
      <c r="S18" s="53" t="s">
        <v>155</v>
      </c>
      <c r="T18" s="57" t="s">
        <v>156</v>
      </c>
      <c r="U18" s="53" t="s">
        <v>155</v>
      </c>
      <c r="V18" s="57" t="s">
        <v>371</v>
      </c>
      <c r="W18" s="53" t="s">
        <v>372</v>
      </c>
      <c r="X18" s="55" t="s">
        <v>155</v>
      </c>
      <c r="Y18" s="55" t="s">
        <v>318</v>
      </c>
      <c r="Z18" s="58" t="s">
        <v>290</v>
      </c>
    </row>
    <row r="19" spans="1:27" ht="30" customHeight="1">
      <c r="A19" s="48">
        <v>18</v>
      </c>
      <c r="B19" s="52">
        <v>118</v>
      </c>
      <c r="C19" s="53" t="s">
        <v>153</v>
      </c>
      <c r="D19" s="53" t="s">
        <v>158</v>
      </c>
      <c r="E19" s="54" t="s">
        <v>373</v>
      </c>
      <c r="F19" s="55" t="s">
        <v>374</v>
      </c>
      <c r="G19" s="56" t="s">
        <v>375</v>
      </c>
      <c r="H19" s="53" t="s">
        <v>376</v>
      </c>
      <c r="I19" s="53" t="s">
        <v>377</v>
      </c>
      <c r="J19" s="53" t="s">
        <v>155</v>
      </c>
      <c r="K19" s="53" t="s">
        <v>155</v>
      </c>
      <c r="L19" s="53" t="s">
        <v>155</v>
      </c>
      <c r="M19" s="54" t="s">
        <v>378</v>
      </c>
      <c r="N19" s="53" t="s">
        <v>155</v>
      </c>
      <c r="O19" s="53" t="s">
        <v>287</v>
      </c>
      <c r="P19" s="53" t="s">
        <v>275</v>
      </c>
      <c r="Q19" s="53">
        <v>2</v>
      </c>
      <c r="R19" s="53">
        <v>3</v>
      </c>
      <c r="S19" s="57" t="s">
        <v>155</v>
      </c>
      <c r="T19" s="57" t="s">
        <v>156</v>
      </c>
      <c r="U19" s="53" t="s">
        <v>155</v>
      </c>
      <c r="V19" s="55" t="s">
        <v>379</v>
      </c>
      <c r="W19" s="55" t="s">
        <v>326</v>
      </c>
      <c r="X19" s="55" t="s">
        <v>155</v>
      </c>
      <c r="Y19" s="55" t="s">
        <v>318</v>
      </c>
      <c r="Z19" s="58" t="s">
        <v>297</v>
      </c>
    </row>
    <row r="20" spans="1:27" ht="30" customHeight="1">
      <c r="A20" s="48">
        <v>19</v>
      </c>
      <c r="B20" s="52">
        <v>119</v>
      </c>
      <c r="C20" s="53" t="s">
        <v>153</v>
      </c>
      <c r="D20" s="53" t="s">
        <v>158</v>
      </c>
      <c r="E20" s="54" t="s">
        <v>380</v>
      </c>
      <c r="F20" s="55" t="s">
        <v>381</v>
      </c>
      <c r="G20" s="56" t="s">
        <v>382</v>
      </c>
      <c r="H20" s="53" t="s">
        <v>383</v>
      </c>
      <c r="I20" s="53" t="s">
        <v>307</v>
      </c>
      <c r="J20" s="53" t="s">
        <v>155</v>
      </c>
      <c r="K20" s="53" t="s">
        <v>155</v>
      </c>
      <c r="L20" s="53" t="s">
        <v>155</v>
      </c>
      <c r="M20" s="54" t="s">
        <v>274</v>
      </c>
      <c r="N20" s="53" t="s">
        <v>155</v>
      </c>
      <c r="O20" s="53" t="s">
        <v>155</v>
      </c>
      <c r="P20" s="53" t="s">
        <v>275</v>
      </c>
      <c r="Q20" s="53">
        <v>1</v>
      </c>
      <c r="R20" s="53">
        <v>4</v>
      </c>
      <c r="S20" s="57" t="s">
        <v>155</v>
      </c>
      <c r="T20" s="57" t="s">
        <v>87</v>
      </c>
      <c r="U20" s="53" t="s">
        <v>384</v>
      </c>
      <c r="V20" s="55" t="s">
        <v>155</v>
      </c>
      <c r="W20" s="55" t="s">
        <v>155</v>
      </c>
      <c r="X20" s="55" t="s">
        <v>155</v>
      </c>
      <c r="Y20" s="55" t="s">
        <v>279</v>
      </c>
      <c r="Z20" s="58" t="s">
        <v>280</v>
      </c>
      <c r="AA20" s="51" t="s">
        <v>385</v>
      </c>
    </row>
    <row r="21" spans="1:27" ht="30" customHeight="1">
      <c r="A21" s="48">
        <v>20</v>
      </c>
      <c r="B21" s="52">
        <v>120</v>
      </c>
      <c r="C21" s="53" t="s">
        <v>153</v>
      </c>
      <c r="D21" s="53" t="s">
        <v>158</v>
      </c>
      <c r="E21" s="54" t="s">
        <v>386</v>
      </c>
      <c r="F21" s="55" t="s">
        <v>387</v>
      </c>
      <c r="G21" s="56" t="s">
        <v>388</v>
      </c>
      <c r="H21" s="53" t="s">
        <v>389</v>
      </c>
      <c r="I21" s="53" t="s">
        <v>390</v>
      </c>
      <c r="J21" s="53" t="s">
        <v>155</v>
      </c>
      <c r="K21" s="53" t="s">
        <v>155</v>
      </c>
      <c r="L21" s="53" t="s">
        <v>155</v>
      </c>
      <c r="M21" s="54" t="s">
        <v>286</v>
      </c>
      <c r="N21" s="53" t="s">
        <v>155</v>
      </c>
      <c r="O21" s="53" t="s">
        <v>287</v>
      </c>
      <c r="P21" s="53"/>
      <c r="Q21" s="53">
        <v>1</v>
      </c>
      <c r="R21" s="53">
        <v>3</v>
      </c>
      <c r="S21" s="57" t="s">
        <v>155</v>
      </c>
      <c r="T21" s="57" t="s">
        <v>156</v>
      </c>
      <c r="U21" s="53" t="s">
        <v>155</v>
      </c>
      <c r="V21" s="55" t="s">
        <v>391</v>
      </c>
      <c r="W21" s="55" t="s">
        <v>392</v>
      </c>
      <c r="X21" s="55" t="s">
        <v>155</v>
      </c>
      <c r="Y21" s="55" t="s">
        <v>318</v>
      </c>
      <c r="Z21" s="58" t="s">
        <v>297</v>
      </c>
    </row>
    <row r="22" spans="1:27" ht="30" customHeight="1">
      <c r="A22" s="48">
        <v>21</v>
      </c>
      <c r="B22" s="52">
        <v>201</v>
      </c>
      <c r="C22" s="53" t="s">
        <v>180</v>
      </c>
      <c r="D22" s="53" t="s">
        <v>158</v>
      </c>
      <c r="E22" s="54" t="s">
        <v>189</v>
      </c>
      <c r="F22" s="55" t="s">
        <v>393</v>
      </c>
      <c r="G22" s="56" t="s">
        <v>394</v>
      </c>
      <c r="H22" s="53" t="s">
        <v>395</v>
      </c>
      <c r="I22" s="53" t="s">
        <v>155</v>
      </c>
      <c r="J22" s="53" t="s">
        <v>155</v>
      </c>
      <c r="K22" s="53" t="s">
        <v>155</v>
      </c>
      <c r="L22" s="53" t="s">
        <v>155</v>
      </c>
      <c r="M22" s="54" t="s">
        <v>286</v>
      </c>
      <c r="N22" s="53" t="s">
        <v>155</v>
      </c>
      <c r="O22" s="53" t="s">
        <v>287</v>
      </c>
      <c r="P22" s="53" t="s">
        <v>155</v>
      </c>
      <c r="Q22" s="53">
        <v>1</v>
      </c>
      <c r="R22" s="53">
        <v>5</v>
      </c>
      <c r="S22" s="57" t="s">
        <v>155</v>
      </c>
      <c r="T22" s="57" t="s">
        <v>156</v>
      </c>
      <c r="U22" s="53" t="s">
        <v>155</v>
      </c>
      <c r="V22" s="55" t="s">
        <v>396</v>
      </c>
      <c r="W22" s="55" t="s">
        <v>190</v>
      </c>
      <c r="X22" s="55" t="s">
        <v>155</v>
      </c>
      <c r="Y22" s="55" t="s">
        <v>318</v>
      </c>
      <c r="Z22" s="58" t="s">
        <v>290</v>
      </c>
    </row>
    <row r="23" spans="1:27" ht="30" customHeight="1">
      <c r="A23" s="48">
        <v>22</v>
      </c>
      <c r="B23" s="52">
        <v>202</v>
      </c>
      <c r="C23" s="53" t="s">
        <v>180</v>
      </c>
      <c r="D23" s="53" t="s">
        <v>175</v>
      </c>
      <c r="E23" s="54" t="s">
        <v>397</v>
      </c>
      <c r="F23" s="55" t="s">
        <v>398</v>
      </c>
      <c r="G23" s="56" t="s">
        <v>399</v>
      </c>
      <c r="H23" s="53" t="s">
        <v>400</v>
      </c>
      <c r="I23" s="53" t="s">
        <v>401</v>
      </c>
      <c r="J23" s="53" t="s">
        <v>155</v>
      </c>
      <c r="K23" s="53" t="s">
        <v>155</v>
      </c>
      <c r="L23" s="53" t="s">
        <v>155</v>
      </c>
      <c r="M23" s="54" t="s">
        <v>286</v>
      </c>
      <c r="N23" s="53" t="s">
        <v>155</v>
      </c>
      <c r="O23" s="53" t="s">
        <v>287</v>
      </c>
      <c r="P23" s="53" t="s">
        <v>155</v>
      </c>
      <c r="Q23" s="53">
        <v>1</v>
      </c>
      <c r="R23" s="53">
        <v>2</v>
      </c>
      <c r="S23" s="57" t="s">
        <v>402</v>
      </c>
      <c r="T23" s="57" t="s">
        <v>156</v>
      </c>
      <c r="U23" s="53" t="s">
        <v>155</v>
      </c>
      <c r="V23" s="55" t="s">
        <v>403</v>
      </c>
      <c r="W23" s="55" t="s">
        <v>404</v>
      </c>
      <c r="X23" s="55" t="s">
        <v>155</v>
      </c>
      <c r="Y23" s="55" t="s">
        <v>318</v>
      </c>
      <c r="Z23" s="58" t="s">
        <v>297</v>
      </c>
    </row>
    <row r="24" spans="1:27" ht="30" customHeight="1">
      <c r="A24" s="48">
        <v>23</v>
      </c>
      <c r="B24" s="52">
        <v>203</v>
      </c>
      <c r="C24" s="53" t="s">
        <v>180</v>
      </c>
      <c r="D24" s="53" t="s">
        <v>158</v>
      </c>
      <c r="E24" s="54" t="s">
        <v>405</v>
      </c>
      <c r="F24" s="55" t="s">
        <v>406</v>
      </c>
      <c r="G24" s="56" t="s">
        <v>407</v>
      </c>
      <c r="H24" s="53" t="s">
        <v>401</v>
      </c>
      <c r="I24" s="53" t="s">
        <v>400</v>
      </c>
      <c r="J24" s="53" t="s">
        <v>155</v>
      </c>
      <c r="K24" s="53" t="s">
        <v>155</v>
      </c>
      <c r="L24" s="53" t="s">
        <v>155</v>
      </c>
      <c r="M24" s="54" t="s">
        <v>286</v>
      </c>
      <c r="N24" s="53" t="s">
        <v>155</v>
      </c>
      <c r="O24" s="53" t="s">
        <v>287</v>
      </c>
      <c r="P24" s="53" t="s">
        <v>155</v>
      </c>
      <c r="Q24" s="53">
        <v>1</v>
      </c>
      <c r="R24" s="53">
        <v>2</v>
      </c>
      <c r="S24" s="57" t="s">
        <v>155</v>
      </c>
      <c r="T24" s="57" t="s">
        <v>156</v>
      </c>
      <c r="U24" s="53" t="s">
        <v>155</v>
      </c>
      <c r="V24" s="55" t="s">
        <v>408</v>
      </c>
      <c r="W24" s="55" t="s">
        <v>409</v>
      </c>
      <c r="X24" s="55" t="s">
        <v>155</v>
      </c>
      <c r="Y24" s="55" t="s">
        <v>318</v>
      </c>
      <c r="Z24" s="58" t="s">
        <v>297</v>
      </c>
    </row>
    <row r="25" spans="1:27" ht="30" customHeight="1">
      <c r="A25" s="48">
        <v>24</v>
      </c>
      <c r="B25" s="52">
        <v>204</v>
      </c>
      <c r="C25" s="53" t="s">
        <v>180</v>
      </c>
      <c r="D25" s="53" t="s">
        <v>158</v>
      </c>
      <c r="E25" s="54" t="s">
        <v>191</v>
      </c>
      <c r="F25" s="55" t="s">
        <v>192</v>
      </c>
      <c r="G25" s="56" t="s">
        <v>410</v>
      </c>
      <c r="H25" s="53" t="s">
        <v>411</v>
      </c>
      <c r="I25" s="53" t="s">
        <v>412</v>
      </c>
      <c r="J25" s="53" t="s">
        <v>155</v>
      </c>
      <c r="K25" s="53" t="s">
        <v>155</v>
      </c>
      <c r="L25" s="53" t="s">
        <v>155</v>
      </c>
      <c r="M25" s="54" t="s">
        <v>370</v>
      </c>
      <c r="N25" s="53" t="s">
        <v>315</v>
      </c>
      <c r="O25" s="53" t="s">
        <v>287</v>
      </c>
      <c r="P25" s="53" t="s">
        <v>155</v>
      </c>
      <c r="Q25" s="53">
        <v>2</v>
      </c>
      <c r="R25" s="53">
        <v>3</v>
      </c>
      <c r="S25" s="57" t="s">
        <v>155</v>
      </c>
      <c r="T25" s="57" t="s">
        <v>156</v>
      </c>
      <c r="U25" s="53" t="s">
        <v>155</v>
      </c>
      <c r="V25" s="55" t="s">
        <v>193</v>
      </c>
      <c r="W25" s="55" t="s">
        <v>247</v>
      </c>
      <c r="X25" s="55" t="s">
        <v>155</v>
      </c>
      <c r="Y25" s="55" t="s">
        <v>318</v>
      </c>
      <c r="Z25" s="58" t="s">
        <v>290</v>
      </c>
    </row>
    <row r="26" spans="1:27" ht="30" customHeight="1">
      <c r="A26" s="48">
        <v>25</v>
      </c>
      <c r="B26" s="52">
        <v>205</v>
      </c>
      <c r="C26" s="53" t="s">
        <v>180</v>
      </c>
      <c r="D26" s="53" t="s">
        <v>158</v>
      </c>
      <c r="E26" s="54" t="s">
        <v>184</v>
      </c>
      <c r="F26" s="55" t="s">
        <v>246</v>
      </c>
      <c r="G26" s="56" t="s">
        <v>413</v>
      </c>
      <c r="H26" s="53" t="s">
        <v>414</v>
      </c>
      <c r="I26" s="53" t="s">
        <v>155</v>
      </c>
      <c r="J26" s="53" t="s">
        <v>155</v>
      </c>
      <c r="K26" s="53" t="s">
        <v>155</v>
      </c>
      <c r="L26" s="53" t="s">
        <v>155</v>
      </c>
      <c r="M26" s="54" t="s">
        <v>370</v>
      </c>
      <c r="N26" s="53" t="s">
        <v>315</v>
      </c>
      <c r="O26" s="53" t="s">
        <v>287</v>
      </c>
      <c r="P26" s="53" t="s">
        <v>155</v>
      </c>
      <c r="Q26" s="53">
        <v>2</v>
      </c>
      <c r="R26" s="53">
        <v>6</v>
      </c>
      <c r="S26" s="57" t="s">
        <v>415</v>
      </c>
      <c r="T26" s="57" t="s">
        <v>156</v>
      </c>
      <c r="U26" s="53" t="s">
        <v>155</v>
      </c>
      <c r="V26" s="55" t="s">
        <v>415</v>
      </c>
      <c r="W26" s="55" t="s">
        <v>164</v>
      </c>
      <c r="X26" s="55" t="s">
        <v>155</v>
      </c>
      <c r="Y26" s="55" t="s">
        <v>318</v>
      </c>
      <c r="Z26" s="58" t="s">
        <v>290</v>
      </c>
    </row>
    <row r="27" spans="1:27" ht="30" customHeight="1">
      <c r="A27" s="48">
        <v>26</v>
      </c>
      <c r="B27" s="52">
        <v>206</v>
      </c>
      <c r="C27" s="53" t="s">
        <v>180</v>
      </c>
      <c r="D27" s="53" t="s">
        <v>158</v>
      </c>
      <c r="E27" s="54" t="s">
        <v>181</v>
      </c>
      <c r="F27" s="55" t="s">
        <v>182</v>
      </c>
      <c r="G27" s="56" t="s">
        <v>416</v>
      </c>
      <c r="H27" s="53" t="s">
        <v>417</v>
      </c>
      <c r="I27" s="53" t="s">
        <v>418</v>
      </c>
      <c r="J27" s="53" t="s">
        <v>155</v>
      </c>
      <c r="K27" s="53" t="s">
        <v>155</v>
      </c>
      <c r="L27" s="53" t="s">
        <v>155</v>
      </c>
      <c r="M27" s="54" t="s">
        <v>286</v>
      </c>
      <c r="N27" s="53" t="s">
        <v>155</v>
      </c>
      <c r="O27" s="53" t="s">
        <v>287</v>
      </c>
      <c r="P27" s="53" t="s">
        <v>155</v>
      </c>
      <c r="Q27" s="53">
        <v>1</v>
      </c>
      <c r="R27" s="53">
        <v>5</v>
      </c>
      <c r="S27" s="57" t="s">
        <v>419</v>
      </c>
      <c r="T27" s="57" t="s">
        <v>156</v>
      </c>
      <c r="U27" s="53" t="s">
        <v>155</v>
      </c>
      <c r="V27" s="55" t="s">
        <v>163</v>
      </c>
      <c r="W27" s="55" t="s">
        <v>420</v>
      </c>
      <c r="X27" s="55" t="s">
        <v>155</v>
      </c>
      <c r="Y27" s="55" t="s">
        <v>318</v>
      </c>
      <c r="Z27" s="31" t="s">
        <v>297</v>
      </c>
    </row>
    <row r="28" spans="1:27" ht="30" customHeight="1">
      <c r="A28" s="48">
        <v>27</v>
      </c>
      <c r="B28" s="52">
        <v>207</v>
      </c>
      <c r="C28" s="53" t="s">
        <v>180</v>
      </c>
      <c r="D28" s="53" t="s">
        <v>175</v>
      </c>
      <c r="E28" s="54" t="s">
        <v>194</v>
      </c>
      <c r="F28" s="55" t="s">
        <v>421</v>
      </c>
      <c r="G28" s="56" t="s">
        <v>422</v>
      </c>
      <c r="H28" s="53" t="s">
        <v>423</v>
      </c>
      <c r="I28" s="53" t="s">
        <v>424</v>
      </c>
      <c r="J28" s="53" t="s">
        <v>155</v>
      </c>
      <c r="K28" s="53" t="s">
        <v>155</v>
      </c>
      <c r="L28" s="53" t="s">
        <v>155</v>
      </c>
      <c r="M28" s="54" t="s">
        <v>286</v>
      </c>
      <c r="N28" s="53" t="s">
        <v>155</v>
      </c>
      <c r="O28" s="53" t="s">
        <v>287</v>
      </c>
      <c r="P28" s="53" t="s">
        <v>155</v>
      </c>
      <c r="Q28" s="53">
        <v>1</v>
      </c>
      <c r="R28" s="53">
        <v>2</v>
      </c>
      <c r="S28" s="57" t="s">
        <v>155</v>
      </c>
      <c r="T28" s="57" t="s">
        <v>156</v>
      </c>
      <c r="U28" s="53" t="s">
        <v>155</v>
      </c>
      <c r="V28" s="55" t="s">
        <v>195</v>
      </c>
      <c r="W28" s="55" t="s">
        <v>159</v>
      </c>
      <c r="X28" s="55" t="s">
        <v>155</v>
      </c>
      <c r="Y28" s="55" t="s">
        <v>318</v>
      </c>
      <c r="Z28" s="58" t="s">
        <v>290</v>
      </c>
    </row>
    <row r="29" spans="1:27" ht="30" customHeight="1">
      <c r="A29" s="48">
        <v>28</v>
      </c>
      <c r="B29" s="52">
        <v>208</v>
      </c>
      <c r="C29" s="53" t="s">
        <v>180</v>
      </c>
      <c r="D29" s="53" t="s">
        <v>158</v>
      </c>
      <c r="E29" s="61" t="s">
        <v>425</v>
      </c>
      <c r="F29" s="55" t="s">
        <v>426</v>
      </c>
      <c r="G29" s="56" t="s">
        <v>427</v>
      </c>
      <c r="H29" s="53" t="s">
        <v>428</v>
      </c>
      <c r="I29" s="53" t="s">
        <v>429</v>
      </c>
      <c r="J29" s="53" t="s">
        <v>155</v>
      </c>
      <c r="K29" s="53" t="s">
        <v>155</v>
      </c>
      <c r="L29" s="53" t="s">
        <v>155</v>
      </c>
      <c r="M29" s="54" t="s">
        <v>325</v>
      </c>
      <c r="N29" s="53" t="s">
        <v>315</v>
      </c>
      <c r="O29" s="53" t="s">
        <v>155</v>
      </c>
      <c r="P29" s="53" t="s">
        <v>155</v>
      </c>
      <c r="Q29" s="53">
        <v>1</v>
      </c>
      <c r="R29" s="53">
        <v>2</v>
      </c>
      <c r="S29" s="57" t="s">
        <v>155</v>
      </c>
      <c r="T29" s="57" t="s">
        <v>156</v>
      </c>
      <c r="U29" s="53" t="s">
        <v>155</v>
      </c>
      <c r="V29" s="55" t="s">
        <v>155</v>
      </c>
      <c r="W29" s="55" t="s">
        <v>430</v>
      </c>
      <c r="X29" s="55" t="s">
        <v>155</v>
      </c>
      <c r="Y29" s="55" t="s">
        <v>318</v>
      </c>
      <c r="Z29" s="58" t="s">
        <v>297</v>
      </c>
    </row>
    <row r="30" spans="1:27" ht="30" customHeight="1">
      <c r="A30" s="48">
        <v>29</v>
      </c>
      <c r="B30" s="52">
        <v>209</v>
      </c>
      <c r="C30" s="53" t="s">
        <v>180</v>
      </c>
      <c r="D30" s="53" t="s">
        <v>158</v>
      </c>
      <c r="E30" s="54" t="s">
        <v>431</v>
      </c>
      <c r="F30" s="55" t="s">
        <v>432</v>
      </c>
      <c r="G30" s="56" t="s">
        <v>433</v>
      </c>
      <c r="H30" s="53" t="s">
        <v>434</v>
      </c>
      <c r="I30" s="53" t="s">
        <v>435</v>
      </c>
      <c r="J30" s="53" t="s">
        <v>155</v>
      </c>
      <c r="K30" s="53" t="s">
        <v>155</v>
      </c>
      <c r="L30" s="53" t="s">
        <v>155</v>
      </c>
      <c r="M30" s="54" t="s">
        <v>274</v>
      </c>
      <c r="N30" s="53" t="s">
        <v>155</v>
      </c>
      <c r="O30" s="53" t="s">
        <v>155</v>
      </c>
      <c r="P30" s="53" t="s">
        <v>275</v>
      </c>
      <c r="Q30" s="53">
        <v>1</v>
      </c>
      <c r="R30" s="53">
        <v>5</v>
      </c>
      <c r="S30" s="57" t="s">
        <v>155</v>
      </c>
      <c r="T30" s="57" t="s">
        <v>156</v>
      </c>
      <c r="U30" s="53" t="s">
        <v>155</v>
      </c>
      <c r="V30" s="55" t="s">
        <v>436</v>
      </c>
      <c r="W30" s="55" t="s">
        <v>159</v>
      </c>
      <c r="X30" s="55" t="s">
        <v>155</v>
      </c>
      <c r="Y30" s="55" t="s">
        <v>318</v>
      </c>
      <c r="Z30" s="58" t="s">
        <v>290</v>
      </c>
    </row>
    <row r="31" spans="1:27" ht="30" customHeight="1">
      <c r="A31" s="48">
        <v>30</v>
      </c>
      <c r="B31" s="52">
        <v>210</v>
      </c>
      <c r="C31" s="53" t="s">
        <v>180</v>
      </c>
      <c r="D31" s="53" t="s">
        <v>158</v>
      </c>
      <c r="E31" s="54" t="s">
        <v>200</v>
      </c>
      <c r="F31" s="55" t="s">
        <v>437</v>
      </c>
      <c r="G31" s="56" t="s">
        <v>438</v>
      </c>
      <c r="H31" s="53" t="s">
        <v>439</v>
      </c>
      <c r="I31" s="53" t="s">
        <v>155</v>
      </c>
      <c r="J31" s="53" t="s">
        <v>155</v>
      </c>
      <c r="K31" s="53" t="s">
        <v>155</v>
      </c>
      <c r="L31" s="53" t="s">
        <v>155</v>
      </c>
      <c r="M31" s="54" t="s">
        <v>274</v>
      </c>
      <c r="N31" s="53" t="s">
        <v>155</v>
      </c>
      <c r="O31" s="53" t="s">
        <v>155</v>
      </c>
      <c r="P31" s="53" t="s">
        <v>275</v>
      </c>
      <c r="Q31" s="53">
        <v>1</v>
      </c>
      <c r="R31" s="53">
        <v>3</v>
      </c>
      <c r="S31" s="57" t="s">
        <v>155</v>
      </c>
      <c r="T31" s="57" t="s">
        <v>156</v>
      </c>
      <c r="U31" s="53" t="s">
        <v>155</v>
      </c>
      <c r="V31" s="55" t="s">
        <v>440</v>
      </c>
      <c r="W31" s="55" t="s">
        <v>441</v>
      </c>
      <c r="X31" s="55" t="s">
        <v>155</v>
      </c>
      <c r="Y31" s="55" t="s">
        <v>318</v>
      </c>
      <c r="Z31" s="58" t="s">
        <v>290</v>
      </c>
    </row>
    <row r="32" spans="1:27" ht="30" customHeight="1">
      <c r="A32" s="48">
        <v>31</v>
      </c>
      <c r="B32" s="52">
        <v>211</v>
      </c>
      <c r="C32" s="53" t="s">
        <v>180</v>
      </c>
      <c r="D32" s="53" t="s">
        <v>158</v>
      </c>
      <c r="E32" s="54" t="s">
        <v>185</v>
      </c>
      <c r="F32" s="55" t="s">
        <v>186</v>
      </c>
      <c r="G32" s="56" t="s">
        <v>442</v>
      </c>
      <c r="H32" s="53" t="s">
        <v>443</v>
      </c>
      <c r="I32" s="53" t="s">
        <v>155</v>
      </c>
      <c r="J32" s="53" t="s">
        <v>155</v>
      </c>
      <c r="K32" s="53" t="s">
        <v>155</v>
      </c>
      <c r="L32" s="53" t="s">
        <v>155</v>
      </c>
      <c r="M32" s="54" t="s">
        <v>286</v>
      </c>
      <c r="N32" s="53" t="s">
        <v>155</v>
      </c>
      <c r="O32" s="53" t="s">
        <v>287</v>
      </c>
      <c r="P32" s="53" t="s">
        <v>155</v>
      </c>
      <c r="Q32" s="53">
        <v>1</v>
      </c>
      <c r="R32" s="53">
        <v>2</v>
      </c>
      <c r="S32" s="57" t="s">
        <v>155</v>
      </c>
      <c r="T32" s="57" t="s">
        <v>156</v>
      </c>
      <c r="U32" s="53" t="s">
        <v>155</v>
      </c>
      <c r="V32" s="55" t="s">
        <v>187</v>
      </c>
      <c r="W32" s="55" t="s">
        <v>188</v>
      </c>
      <c r="X32" s="55" t="s">
        <v>155</v>
      </c>
      <c r="Y32" s="55" t="s">
        <v>318</v>
      </c>
      <c r="Z32" s="58" t="s">
        <v>290</v>
      </c>
    </row>
    <row r="33" spans="1:26" ht="30" customHeight="1">
      <c r="A33" s="48">
        <v>32</v>
      </c>
      <c r="B33" s="52">
        <v>212</v>
      </c>
      <c r="C33" s="53" t="s">
        <v>180</v>
      </c>
      <c r="D33" s="53" t="s">
        <v>158</v>
      </c>
      <c r="E33" s="54" t="s">
        <v>444</v>
      </c>
      <c r="F33" s="55" t="s">
        <v>445</v>
      </c>
      <c r="G33" s="56" t="s">
        <v>446</v>
      </c>
      <c r="H33" s="53" t="s">
        <v>447</v>
      </c>
      <c r="I33" s="53" t="s">
        <v>155</v>
      </c>
      <c r="J33" s="53" t="s">
        <v>155</v>
      </c>
      <c r="K33" s="53" t="s">
        <v>155</v>
      </c>
      <c r="L33" s="53" t="s">
        <v>155</v>
      </c>
      <c r="M33" s="54" t="s">
        <v>325</v>
      </c>
      <c r="N33" s="53" t="s">
        <v>315</v>
      </c>
      <c r="O33" s="53" t="s">
        <v>155</v>
      </c>
      <c r="P33" s="53" t="s">
        <v>155</v>
      </c>
      <c r="Q33" s="53">
        <v>1</v>
      </c>
      <c r="R33" s="53">
        <v>3</v>
      </c>
      <c r="S33" s="57" t="s">
        <v>155</v>
      </c>
      <c r="T33" s="57" t="s">
        <v>156</v>
      </c>
      <c r="U33" s="53" t="s">
        <v>155</v>
      </c>
      <c r="V33" s="55" t="s">
        <v>448</v>
      </c>
      <c r="W33" s="55" t="s">
        <v>449</v>
      </c>
      <c r="X33" s="55" t="s">
        <v>155</v>
      </c>
      <c r="Y33" s="55" t="s">
        <v>318</v>
      </c>
      <c r="Z33" s="58" t="s">
        <v>290</v>
      </c>
    </row>
    <row r="34" spans="1:26" ht="30" customHeight="1">
      <c r="A34" s="48">
        <v>33</v>
      </c>
      <c r="B34" s="52">
        <v>213</v>
      </c>
      <c r="C34" s="53" t="s">
        <v>180</v>
      </c>
      <c r="D34" s="53" t="s">
        <v>175</v>
      </c>
      <c r="E34" s="54" t="s">
        <v>450</v>
      </c>
      <c r="F34" s="55" t="s">
        <v>451</v>
      </c>
      <c r="G34" s="56" t="s">
        <v>452</v>
      </c>
      <c r="H34" s="53" t="s">
        <v>453</v>
      </c>
      <c r="I34" s="53" t="s">
        <v>454</v>
      </c>
      <c r="J34" s="53" t="s">
        <v>455</v>
      </c>
      <c r="K34" s="53" t="s">
        <v>456</v>
      </c>
      <c r="L34" s="53" t="s">
        <v>155</v>
      </c>
      <c r="M34" s="54" t="s">
        <v>325</v>
      </c>
      <c r="N34" s="53" t="s">
        <v>315</v>
      </c>
      <c r="O34" s="53" t="s">
        <v>155</v>
      </c>
      <c r="P34" s="53" t="s">
        <v>155</v>
      </c>
      <c r="Q34" s="53">
        <v>1</v>
      </c>
      <c r="R34" s="53">
        <v>2</v>
      </c>
      <c r="S34" s="57" t="s">
        <v>155</v>
      </c>
      <c r="T34" s="57" t="s">
        <v>156</v>
      </c>
      <c r="U34" s="53" t="s">
        <v>155</v>
      </c>
      <c r="V34" s="55" t="s">
        <v>457</v>
      </c>
      <c r="W34" s="55" t="s">
        <v>159</v>
      </c>
      <c r="X34" s="55" t="s">
        <v>155</v>
      </c>
      <c r="Y34" s="55" t="s">
        <v>318</v>
      </c>
      <c r="Z34" s="58" t="s">
        <v>297</v>
      </c>
    </row>
    <row r="35" spans="1:26" ht="30" customHeight="1">
      <c r="A35" s="48">
        <v>34</v>
      </c>
      <c r="B35" s="52">
        <v>214</v>
      </c>
      <c r="C35" s="53" t="s">
        <v>180</v>
      </c>
      <c r="D35" s="53" t="s">
        <v>175</v>
      </c>
      <c r="E35" s="54" t="s">
        <v>458</v>
      </c>
      <c r="F35" s="55" t="s">
        <v>459</v>
      </c>
      <c r="G35" s="56" t="s">
        <v>460</v>
      </c>
      <c r="H35" s="53" t="s">
        <v>461</v>
      </c>
      <c r="I35" s="53" t="s">
        <v>155</v>
      </c>
      <c r="J35" s="53" t="s">
        <v>155</v>
      </c>
      <c r="K35" s="53" t="s">
        <v>155</v>
      </c>
      <c r="L35" s="53" t="s">
        <v>155</v>
      </c>
      <c r="M35" s="54" t="s">
        <v>286</v>
      </c>
      <c r="N35" s="53" t="s">
        <v>155</v>
      </c>
      <c r="O35" s="53" t="s">
        <v>287</v>
      </c>
      <c r="P35" s="53" t="s">
        <v>155</v>
      </c>
      <c r="Q35" s="53">
        <v>1</v>
      </c>
      <c r="R35" s="53">
        <v>2</v>
      </c>
      <c r="S35" s="57" t="s">
        <v>155</v>
      </c>
      <c r="T35" s="57" t="s">
        <v>156</v>
      </c>
      <c r="U35" s="53" t="s">
        <v>155</v>
      </c>
      <c r="V35" s="55" t="s">
        <v>462</v>
      </c>
      <c r="W35" s="55" t="s">
        <v>199</v>
      </c>
      <c r="X35" s="55" t="s">
        <v>155</v>
      </c>
      <c r="Y35" s="55" t="s">
        <v>318</v>
      </c>
      <c r="Z35" s="58" t="s">
        <v>290</v>
      </c>
    </row>
    <row r="36" spans="1:26" ht="30" customHeight="1">
      <c r="A36" s="48">
        <v>35</v>
      </c>
      <c r="B36" s="52">
        <v>215</v>
      </c>
      <c r="C36" s="53" t="s">
        <v>180</v>
      </c>
      <c r="D36" s="53" t="s">
        <v>158</v>
      </c>
      <c r="E36" s="54" t="s">
        <v>463</v>
      </c>
      <c r="F36" s="55" t="s">
        <v>464</v>
      </c>
      <c r="G36" s="56" t="s">
        <v>465</v>
      </c>
      <c r="H36" s="53" t="s">
        <v>466</v>
      </c>
      <c r="I36" s="53" t="s">
        <v>155</v>
      </c>
      <c r="J36" s="53" t="s">
        <v>155</v>
      </c>
      <c r="K36" s="53" t="s">
        <v>155</v>
      </c>
      <c r="L36" s="53" t="s">
        <v>155</v>
      </c>
      <c r="M36" s="54" t="s">
        <v>274</v>
      </c>
      <c r="N36" s="53" t="s">
        <v>155</v>
      </c>
      <c r="O36" s="53" t="s">
        <v>155</v>
      </c>
      <c r="P36" s="53" t="s">
        <v>275</v>
      </c>
      <c r="Q36" s="53">
        <v>1</v>
      </c>
      <c r="R36" s="53">
        <v>5</v>
      </c>
      <c r="S36" s="57" t="s">
        <v>178</v>
      </c>
      <c r="T36" s="57" t="s">
        <v>156</v>
      </c>
      <c r="U36" s="53" t="s">
        <v>155</v>
      </c>
      <c r="V36" s="55" t="s">
        <v>167</v>
      </c>
      <c r="W36" s="55" t="s">
        <v>199</v>
      </c>
      <c r="X36" s="55" t="s">
        <v>155</v>
      </c>
      <c r="Y36" s="55" t="s">
        <v>318</v>
      </c>
      <c r="Z36" s="58" t="s">
        <v>290</v>
      </c>
    </row>
    <row r="37" spans="1:26" ht="30" customHeight="1">
      <c r="A37" s="48">
        <v>36</v>
      </c>
      <c r="B37" s="52">
        <v>216</v>
      </c>
      <c r="C37" s="53" t="s">
        <v>180</v>
      </c>
      <c r="D37" s="53" t="s">
        <v>158</v>
      </c>
      <c r="E37" s="54" t="s">
        <v>467</v>
      </c>
      <c r="F37" s="62" t="s">
        <v>468</v>
      </c>
      <c r="G37" s="56" t="s">
        <v>469</v>
      </c>
      <c r="H37" s="53" t="s">
        <v>470</v>
      </c>
      <c r="I37" s="53" t="s">
        <v>155</v>
      </c>
      <c r="J37" s="53" t="s">
        <v>155</v>
      </c>
      <c r="K37" s="53" t="s">
        <v>155</v>
      </c>
      <c r="L37" s="53" t="s">
        <v>155</v>
      </c>
      <c r="M37" s="54" t="s">
        <v>286</v>
      </c>
      <c r="N37" s="53" t="s">
        <v>155</v>
      </c>
      <c r="O37" s="53" t="s">
        <v>287</v>
      </c>
      <c r="P37" s="53" t="s">
        <v>155</v>
      </c>
      <c r="Q37" s="53">
        <v>1</v>
      </c>
      <c r="R37" s="53">
        <v>3</v>
      </c>
      <c r="S37" s="57" t="s">
        <v>155</v>
      </c>
      <c r="T37" s="57" t="s">
        <v>156</v>
      </c>
      <c r="U37" s="53" t="s">
        <v>155</v>
      </c>
      <c r="V37" s="55" t="s">
        <v>471</v>
      </c>
      <c r="W37" s="55" t="s">
        <v>225</v>
      </c>
      <c r="X37" s="55" t="s">
        <v>155</v>
      </c>
      <c r="Y37" s="55" t="s">
        <v>318</v>
      </c>
      <c r="Z37" s="58" t="s">
        <v>290</v>
      </c>
    </row>
    <row r="38" spans="1:26" ht="30" customHeight="1">
      <c r="A38" s="48">
        <v>37</v>
      </c>
      <c r="B38" s="52">
        <v>217</v>
      </c>
      <c r="C38" s="53" t="s">
        <v>180</v>
      </c>
      <c r="D38" s="53" t="s">
        <v>175</v>
      </c>
      <c r="E38" s="54" t="s">
        <v>472</v>
      </c>
      <c r="F38" s="63" t="s">
        <v>473</v>
      </c>
      <c r="G38" s="56" t="s">
        <v>474</v>
      </c>
      <c r="H38" s="53" t="s">
        <v>475</v>
      </c>
      <c r="I38" s="53" t="s">
        <v>476</v>
      </c>
      <c r="J38" s="53" t="s">
        <v>155</v>
      </c>
      <c r="K38" s="53" t="s">
        <v>155</v>
      </c>
      <c r="L38" s="53" t="s">
        <v>155</v>
      </c>
      <c r="M38" s="54" t="s">
        <v>286</v>
      </c>
      <c r="N38" s="53" t="s">
        <v>155</v>
      </c>
      <c r="O38" s="53" t="s">
        <v>287</v>
      </c>
      <c r="P38" s="53" t="s">
        <v>155</v>
      </c>
      <c r="Q38" s="53">
        <v>1</v>
      </c>
      <c r="R38" s="53">
        <v>2</v>
      </c>
      <c r="S38" s="57" t="s">
        <v>155</v>
      </c>
      <c r="T38" s="57" t="s">
        <v>156</v>
      </c>
      <c r="U38" s="53" t="s">
        <v>155</v>
      </c>
      <c r="V38" s="55" t="s">
        <v>201</v>
      </c>
      <c r="W38" s="55" t="s">
        <v>202</v>
      </c>
      <c r="X38" s="55" t="s">
        <v>155</v>
      </c>
      <c r="Y38" s="55" t="s">
        <v>318</v>
      </c>
      <c r="Z38" s="58" t="s">
        <v>297</v>
      </c>
    </row>
    <row r="39" spans="1:26" ht="30" customHeight="1">
      <c r="A39" s="48">
        <v>38</v>
      </c>
      <c r="B39" s="52">
        <v>218</v>
      </c>
      <c r="C39" s="53" t="s">
        <v>180</v>
      </c>
      <c r="D39" s="53" t="s">
        <v>158</v>
      </c>
      <c r="E39" s="54" t="s">
        <v>477</v>
      </c>
      <c r="F39" s="55" t="s">
        <v>478</v>
      </c>
      <c r="G39" s="56" t="s">
        <v>479</v>
      </c>
      <c r="H39" s="53" t="s">
        <v>480</v>
      </c>
      <c r="I39" s="53" t="s">
        <v>155</v>
      </c>
      <c r="J39" s="53" t="s">
        <v>155</v>
      </c>
      <c r="K39" s="53" t="s">
        <v>155</v>
      </c>
      <c r="L39" s="53" t="s">
        <v>155</v>
      </c>
      <c r="M39" s="54" t="s">
        <v>286</v>
      </c>
      <c r="N39" s="53" t="s">
        <v>155</v>
      </c>
      <c r="O39" s="53" t="s">
        <v>287</v>
      </c>
      <c r="P39" s="53" t="s">
        <v>155</v>
      </c>
      <c r="Q39" s="53">
        <v>1</v>
      </c>
      <c r="R39" s="53">
        <v>2</v>
      </c>
      <c r="S39" s="57" t="s">
        <v>155</v>
      </c>
      <c r="T39" s="57" t="s">
        <v>156</v>
      </c>
      <c r="U39" s="53" t="s">
        <v>155</v>
      </c>
      <c r="V39" s="55" t="s">
        <v>167</v>
      </c>
      <c r="W39" s="55" t="s">
        <v>481</v>
      </c>
      <c r="X39" s="55" t="s">
        <v>155</v>
      </c>
      <c r="Y39" s="55" t="s">
        <v>318</v>
      </c>
      <c r="Z39" s="58" t="s">
        <v>290</v>
      </c>
    </row>
    <row r="40" spans="1:26" ht="30" customHeight="1">
      <c r="A40" s="48">
        <v>39</v>
      </c>
      <c r="B40" s="52">
        <v>219</v>
      </c>
      <c r="C40" s="53" t="s">
        <v>180</v>
      </c>
      <c r="D40" s="53" t="s">
        <v>158</v>
      </c>
      <c r="E40" s="54" t="s">
        <v>482</v>
      </c>
      <c r="F40" s="55" t="s">
        <v>483</v>
      </c>
      <c r="G40" s="56" t="s">
        <v>484</v>
      </c>
      <c r="H40" s="53" t="s">
        <v>485</v>
      </c>
      <c r="I40" s="53" t="s">
        <v>486</v>
      </c>
      <c r="J40" s="53" t="s">
        <v>155</v>
      </c>
      <c r="K40" s="53" t="s">
        <v>155</v>
      </c>
      <c r="L40" s="53" t="s">
        <v>155</v>
      </c>
      <c r="M40" s="54" t="s">
        <v>286</v>
      </c>
      <c r="N40" s="53" t="s">
        <v>155</v>
      </c>
      <c r="O40" s="53" t="s">
        <v>287</v>
      </c>
      <c r="P40" s="53" t="s">
        <v>155</v>
      </c>
      <c r="Q40" s="53">
        <v>1</v>
      </c>
      <c r="R40" s="53">
        <v>6</v>
      </c>
      <c r="S40" s="57" t="s">
        <v>155</v>
      </c>
      <c r="T40" s="57" t="s">
        <v>156</v>
      </c>
      <c r="U40" s="53" t="s">
        <v>155</v>
      </c>
      <c r="V40" s="55" t="s">
        <v>167</v>
      </c>
      <c r="W40" s="55" t="s">
        <v>487</v>
      </c>
      <c r="X40" s="55" t="s">
        <v>155</v>
      </c>
      <c r="Y40" s="55" t="s">
        <v>318</v>
      </c>
      <c r="Z40" s="58" t="s">
        <v>297</v>
      </c>
    </row>
    <row r="41" spans="1:26" ht="30" customHeight="1">
      <c r="A41" s="48">
        <v>40</v>
      </c>
      <c r="B41" s="52">
        <v>220</v>
      </c>
      <c r="C41" s="53" t="s">
        <v>180</v>
      </c>
      <c r="D41" s="53" t="s">
        <v>158</v>
      </c>
      <c r="E41" s="54" t="s">
        <v>203</v>
      </c>
      <c r="F41" s="55" t="s">
        <v>204</v>
      </c>
      <c r="G41" s="56" t="s">
        <v>488</v>
      </c>
      <c r="H41" s="56" t="s">
        <v>489</v>
      </c>
      <c r="I41" s="53" t="s">
        <v>490</v>
      </c>
      <c r="J41" s="53" t="s">
        <v>491</v>
      </c>
      <c r="K41" s="53" t="s">
        <v>492</v>
      </c>
      <c r="L41" s="53" t="s">
        <v>155</v>
      </c>
      <c r="M41" s="54" t="s">
        <v>370</v>
      </c>
      <c r="N41" s="53" t="s">
        <v>315</v>
      </c>
      <c r="O41" s="53" t="s">
        <v>287</v>
      </c>
      <c r="P41" s="53" t="s">
        <v>155</v>
      </c>
      <c r="Q41" s="53">
        <v>2</v>
      </c>
      <c r="R41" s="53">
        <v>2</v>
      </c>
      <c r="S41" s="57" t="s">
        <v>493</v>
      </c>
      <c r="T41" s="57" t="s">
        <v>156</v>
      </c>
      <c r="U41" s="53" t="s">
        <v>155</v>
      </c>
      <c r="V41" s="55" t="s">
        <v>205</v>
      </c>
      <c r="W41" s="55" t="s">
        <v>168</v>
      </c>
      <c r="X41" s="55" t="s">
        <v>155</v>
      </c>
      <c r="Y41" s="55" t="s">
        <v>318</v>
      </c>
      <c r="Z41" s="58" t="s">
        <v>297</v>
      </c>
    </row>
    <row r="42" spans="1:26" ht="30" customHeight="1">
      <c r="A42" s="48">
        <v>41</v>
      </c>
      <c r="B42" s="52">
        <v>221</v>
      </c>
      <c r="C42" s="53" t="s">
        <v>180</v>
      </c>
      <c r="D42" s="53" t="s">
        <v>158</v>
      </c>
      <c r="E42" s="54" t="s">
        <v>494</v>
      </c>
      <c r="F42" s="55" t="s">
        <v>495</v>
      </c>
      <c r="G42" s="56" t="s">
        <v>496</v>
      </c>
      <c r="H42" s="53" t="s">
        <v>497</v>
      </c>
      <c r="I42" s="53" t="s">
        <v>155</v>
      </c>
      <c r="J42" s="53" t="s">
        <v>155</v>
      </c>
      <c r="K42" s="53" t="s">
        <v>155</v>
      </c>
      <c r="L42" s="53" t="s">
        <v>155</v>
      </c>
      <c r="M42" s="54" t="s">
        <v>325</v>
      </c>
      <c r="N42" s="53" t="s">
        <v>315</v>
      </c>
      <c r="O42" s="53" t="s">
        <v>155</v>
      </c>
      <c r="P42" s="53" t="s">
        <v>155</v>
      </c>
      <c r="Q42" s="53">
        <v>1</v>
      </c>
      <c r="R42" s="53">
        <v>3</v>
      </c>
      <c r="S42" s="57" t="s">
        <v>155</v>
      </c>
      <c r="T42" s="57" t="s">
        <v>156</v>
      </c>
      <c r="U42" s="53" t="s">
        <v>155</v>
      </c>
      <c r="V42" s="55" t="s">
        <v>498</v>
      </c>
      <c r="W42" s="55" t="s">
        <v>499</v>
      </c>
      <c r="X42" s="55" t="s">
        <v>155</v>
      </c>
      <c r="Y42" s="55" t="s">
        <v>318</v>
      </c>
      <c r="Z42" s="58" t="s">
        <v>290</v>
      </c>
    </row>
    <row r="43" spans="1:26" ht="30" customHeight="1">
      <c r="A43" s="48">
        <v>42</v>
      </c>
      <c r="B43" s="52">
        <v>222</v>
      </c>
      <c r="C43" s="53" t="s">
        <v>180</v>
      </c>
      <c r="D43" s="53" t="s">
        <v>158</v>
      </c>
      <c r="E43" s="54" t="s">
        <v>196</v>
      </c>
      <c r="F43" s="55" t="s">
        <v>197</v>
      </c>
      <c r="G43" s="56" t="s">
        <v>500</v>
      </c>
      <c r="H43" s="53" t="s">
        <v>454</v>
      </c>
      <c r="I43" s="53" t="s">
        <v>453</v>
      </c>
      <c r="J43" s="53" t="s">
        <v>456</v>
      </c>
      <c r="K43" s="53" t="s">
        <v>455</v>
      </c>
      <c r="L43" s="53" t="s">
        <v>155</v>
      </c>
      <c r="M43" s="54" t="s">
        <v>274</v>
      </c>
      <c r="N43" s="53" t="s">
        <v>155</v>
      </c>
      <c r="O43" s="53" t="s">
        <v>155</v>
      </c>
      <c r="P43" s="53" t="s">
        <v>275</v>
      </c>
      <c r="Q43" s="53">
        <v>1</v>
      </c>
      <c r="R43" s="53">
        <v>2</v>
      </c>
      <c r="S43" s="57" t="s">
        <v>155</v>
      </c>
      <c r="T43" s="57" t="s">
        <v>156</v>
      </c>
      <c r="U43" s="53" t="s">
        <v>155</v>
      </c>
      <c r="V43" s="55" t="s">
        <v>501</v>
      </c>
      <c r="W43" s="55" t="s">
        <v>502</v>
      </c>
      <c r="X43" s="55" t="s">
        <v>198</v>
      </c>
      <c r="Y43" s="55" t="s">
        <v>318</v>
      </c>
      <c r="Z43" s="58" t="s">
        <v>297</v>
      </c>
    </row>
    <row r="44" spans="1:26" ht="30" customHeight="1">
      <c r="A44" s="48">
        <v>43</v>
      </c>
      <c r="B44" s="52">
        <v>301</v>
      </c>
      <c r="C44" s="53" t="s">
        <v>206</v>
      </c>
      <c r="D44" s="53" t="s">
        <v>175</v>
      </c>
      <c r="E44" s="54" t="s">
        <v>503</v>
      </c>
      <c r="F44" s="55" t="s">
        <v>504</v>
      </c>
      <c r="G44" s="56" t="s">
        <v>505</v>
      </c>
      <c r="H44" s="53" t="s">
        <v>506</v>
      </c>
      <c r="I44" s="53" t="s">
        <v>155</v>
      </c>
      <c r="J44" s="53" t="s">
        <v>155</v>
      </c>
      <c r="K44" s="53" t="s">
        <v>155</v>
      </c>
      <c r="L44" s="53" t="s">
        <v>155</v>
      </c>
      <c r="M44" s="54" t="s">
        <v>286</v>
      </c>
      <c r="N44" s="56" t="s">
        <v>155</v>
      </c>
      <c r="O44" s="53" t="s">
        <v>287</v>
      </c>
      <c r="P44" s="53" t="s">
        <v>155</v>
      </c>
      <c r="Q44" s="53">
        <v>1</v>
      </c>
      <c r="R44" s="53">
        <v>1</v>
      </c>
      <c r="S44" s="57" t="s">
        <v>155</v>
      </c>
      <c r="T44" s="57" t="s">
        <v>87</v>
      </c>
      <c r="U44" s="53" t="s">
        <v>507</v>
      </c>
      <c r="V44" s="55" t="s">
        <v>508</v>
      </c>
      <c r="W44" s="55" t="s">
        <v>509</v>
      </c>
      <c r="X44" s="55" t="s">
        <v>155</v>
      </c>
      <c r="Y44" s="55" t="s">
        <v>318</v>
      </c>
      <c r="Z44" s="58" t="s">
        <v>290</v>
      </c>
    </row>
    <row r="45" spans="1:26" ht="30" customHeight="1">
      <c r="A45" s="48">
        <v>44</v>
      </c>
      <c r="B45" s="52">
        <v>302</v>
      </c>
      <c r="C45" s="53" t="s">
        <v>206</v>
      </c>
      <c r="D45" s="53" t="s">
        <v>158</v>
      </c>
      <c r="E45" s="54" t="s">
        <v>207</v>
      </c>
      <c r="F45" s="55" t="s">
        <v>510</v>
      </c>
      <c r="G45" s="56" t="s">
        <v>511</v>
      </c>
      <c r="H45" s="53" t="s">
        <v>512</v>
      </c>
      <c r="I45" s="53" t="s">
        <v>155</v>
      </c>
      <c r="J45" s="53" t="s">
        <v>155</v>
      </c>
      <c r="K45" s="53" t="s">
        <v>155</v>
      </c>
      <c r="L45" s="53" t="s">
        <v>155</v>
      </c>
      <c r="M45" s="54" t="s">
        <v>274</v>
      </c>
      <c r="N45" s="56" t="s">
        <v>155</v>
      </c>
      <c r="O45" s="53" t="s">
        <v>155</v>
      </c>
      <c r="P45" s="53" t="s">
        <v>275</v>
      </c>
      <c r="Q45" s="53">
        <v>1</v>
      </c>
      <c r="R45" s="53">
        <v>3</v>
      </c>
      <c r="S45" s="57" t="s">
        <v>155</v>
      </c>
      <c r="T45" s="57" t="s">
        <v>156</v>
      </c>
      <c r="U45" s="53" t="s">
        <v>155</v>
      </c>
      <c r="V45" s="55" t="s">
        <v>208</v>
      </c>
      <c r="W45" s="55" t="s">
        <v>513</v>
      </c>
      <c r="X45" s="55" t="s">
        <v>155</v>
      </c>
      <c r="Y45" s="55" t="s">
        <v>318</v>
      </c>
      <c r="Z45" s="58" t="s">
        <v>290</v>
      </c>
    </row>
    <row r="46" spans="1:26" ht="30" customHeight="1">
      <c r="A46" s="48">
        <v>45</v>
      </c>
      <c r="B46" s="52">
        <v>303</v>
      </c>
      <c r="C46" s="53" t="s">
        <v>206</v>
      </c>
      <c r="D46" s="53" t="s">
        <v>158</v>
      </c>
      <c r="E46" s="54" t="s">
        <v>514</v>
      </c>
      <c r="F46" s="55" t="s">
        <v>515</v>
      </c>
      <c r="G46" s="56" t="s">
        <v>516</v>
      </c>
      <c r="H46" s="53" t="s">
        <v>517</v>
      </c>
      <c r="I46" s="53" t="s">
        <v>518</v>
      </c>
      <c r="J46" s="53" t="s">
        <v>155</v>
      </c>
      <c r="K46" s="53" t="s">
        <v>155</v>
      </c>
      <c r="L46" s="53" t="s">
        <v>155</v>
      </c>
      <c r="M46" s="54" t="s">
        <v>274</v>
      </c>
      <c r="N46" s="56" t="s">
        <v>155</v>
      </c>
      <c r="O46" s="53" t="s">
        <v>155</v>
      </c>
      <c r="P46" s="53" t="s">
        <v>275</v>
      </c>
      <c r="Q46" s="53">
        <v>1</v>
      </c>
      <c r="R46" s="53">
        <v>2</v>
      </c>
      <c r="S46" s="57" t="s">
        <v>155</v>
      </c>
      <c r="T46" s="57" t="s">
        <v>156</v>
      </c>
      <c r="U46" s="53" t="s">
        <v>155</v>
      </c>
      <c r="V46" s="55" t="s">
        <v>209</v>
      </c>
      <c r="W46" s="55" t="s">
        <v>164</v>
      </c>
      <c r="X46" s="55" t="s">
        <v>155</v>
      </c>
      <c r="Y46" s="55" t="s">
        <v>318</v>
      </c>
      <c r="Z46" s="58" t="s">
        <v>297</v>
      </c>
    </row>
    <row r="47" spans="1:26" ht="30" customHeight="1">
      <c r="A47" s="48">
        <v>46</v>
      </c>
      <c r="B47" s="52">
        <v>304</v>
      </c>
      <c r="C47" s="53" t="s">
        <v>206</v>
      </c>
      <c r="D47" s="53" t="s">
        <v>158</v>
      </c>
      <c r="E47" s="54" t="s">
        <v>211</v>
      </c>
      <c r="F47" s="62" t="s">
        <v>212</v>
      </c>
      <c r="G47" s="56" t="s">
        <v>519</v>
      </c>
      <c r="H47" s="53" t="s">
        <v>520</v>
      </c>
      <c r="I47" s="53" t="s">
        <v>155</v>
      </c>
      <c r="J47" s="53" t="s">
        <v>155</v>
      </c>
      <c r="K47" s="53" t="s">
        <v>155</v>
      </c>
      <c r="L47" s="53" t="s">
        <v>155</v>
      </c>
      <c r="M47" s="54" t="s">
        <v>274</v>
      </c>
      <c r="N47" s="53" t="s">
        <v>155</v>
      </c>
      <c r="O47" s="53" t="s">
        <v>155</v>
      </c>
      <c r="P47" s="53" t="s">
        <v>275</v>
      </c>
      <c r="Q47" s="53">
        <v>1</v>
      </c>
      <c r="R47" s="53">
        <v>2</v>
      </c>
      <c r="S47" s="57" t="s">
        <v>155</v>
      </c>
      <c r="T47" s="57" t="s">
        <v>156</v>
      </c>
      <c r="U47" s="53" t="s">
        <v>155</v>
      </c>
      <c r="V47" s="55" t="s">
        <v>213</v>
      </c>
      <c r="W47" s="55" t="s">
        <v>214</v>
      </c>
      <c r="X47" s="55" t="s">
        <v>155</v>
      </c>
      <c r="Y47" s="55" t="s">
        <v>318</v>
      </c>
      <c r="Z47" s="58" t="s">
        <v>290</v>
      </c>
    </row>
    <row r="48" spans="1:26" ht="30" customHeight="1">
      <c r="A48" s="48">
        <v>47</v>
      </c>
      <c r="B48" s="52">
        <v>305</v>
      </c>
      <c r="C48" s="53" t="s">
        <v>206</v>
      </c>
      <c r="D48" s="53" t="s">
        <v>158</v>
      </c>
      <c r="E48" s="54" t="s">
        <v>215</v>
      </c>
      <c r="F48" s="55" t="s">
        <v>216</v>
      </c>
      <c r="G48" s="56" t="s">
        <v>521</v>
      </c>
      <c r="H48" s="53" t="s">
        <v>522</v>
      </c>
      <c r="I48" s="53" t="s">
        <v>523</v>
      </c>
      <c r="J48" s="53" t="s">
        <v>155</v>
      </c>
      <c r="K48" s="53" t="s">
        <v>155</v>
      </c>
      <c r="L48" s="53" t="s">
        <v>155</v>
      </c>
      <c r="M48" s="54" t="s">
        <v>274</v>
      </c>
      <c r="N48" s="53" t="s">
        <v>155</v>
      </c>
      <c r="O48" s="53" t="s">
        <v>155</v>
      </c>
      <c r="P48" s="53" t="s">
        <v>275</v>
      </c>
      <c r="Q48" s="53">
        <v>1</v>
      </c>
      <c r="R48" s="53">
        <v>2</v>
      </c>
      <c r="S48" s="57" t="s">
        <v>155</v>
      </c>
      <c r="T48" s="57" t="s">
        <v>156</v>
      </c>
      <c r="U48" s="53" t="s">
        <v>155</v>
      </c>
      <c r="V48" s="55" t="s">
        <v>213</v>
      </c>
      <c r="W48" s="55" t="s">
        <v>214</v>
      </c>
      <c r="X48" s="55" t="s">
        <v>155</v>
      </c>
      <c r="Y48" s="55" t="s">
        <v>318</v>
      </c>
      <c r="Z48" s="58" t="s">
        <v>297</v>
      </c>
    </row>
    <row r="49" spans="1:26" ht="30" customHeight="1">
      <c r="A49" s="48">
        <v>48</v>
      </c>
      <c r="B49" s="52">
        <v>306</v>
      </c>
      <c r="C49" s="53" t="s">
        <v>206</v>
      </c>
      <c r="D49" s="53" t="s">
        <v>158</v>
      </c>
      <c r="E49" s="54" t="s">
        <v>524</v>
      </c>
      <c r="F49" s="55" t="s">
        <v>525</v>
      </c>
      <c r="G49" s="56" t="s">
        <v>526</v>
      </c>
      <c r="H49" s="53" t="s">
        <v>527</v>
      </c>
      <c r="I49" s="53" t="s">
        <v>528</v>
      </c>
      <c r="J49" s="53" t="s">
        <v>155</v>
      </c>
      <c r="K49" s="53" t="s">
        <v>155</v>
      </c>
      <c r="L49" s="53" t="s">
        <v>155</v>
      </c>
      <c r="M49" s="54" t="s">
        <v>325</v>
      </c>
      <c r="N49" s="53" t="s">
        <v>315</v>
      </c>
      <c r="O49" s="53" t="s">
        <v>155</v>
      </c>
      <c r="P49" s="53" t="s">
        <v>155</v>
      </c>
      <c r="Q49" s="53">
        <v>1</v>
      </c>
      <c r="R49" s="53">
        <v>5</v>
      </c>
      <c r="S49" s="57" t="s">
        <v>155</v>
      </c>
      <c r="T49" s="57" t="s">
        <v>156</v>
      </c>
      <c r="U49" s="53" t="s">
        <v>210</v>
      </c>
      <c r="V49" s="55" t="s">
        <v>529</v>
      </c>
      <c r="W49" s="55" t="s">
        <v>530</v>
      </c>
      <c r="X49" s="55" t="s">
        <v>531</v>
      </c>
      <c r="Y49" s="55" t="s">
        <v>318</v>
      </c>
      <c r="Z49" s="58" t="s">
        <v>297</v>
      </c>
    </row>
    <row r="50" spans="1:26" ht="30" customHeight="1">
      <c r="A50" s="48">
        <v>49</v>
      </c>
      <c r="B50" s="52">
        <v>307</v>
      </c>
      <c r="C50" s="53" t="s">
        <v>206</v>
      </c>
      <c r="D50" s="53" t="s">
        <v>158</v>
      </c>
      <c r="E50" s="54" t="s">
        <v>532</v>
      </c>
      <c r="F50" s="55" t="s">
        <v>533</v>
      </c>
      <c r="G50" s="56" t="s">
        <v>534</v>
      </c>
      <c r="H50" s="53" t="s">
        <v>535</v>
      </c>
      <c r="I50" s="53" t="s">
        <v>155</v>
      </c>
      <c r="J50" s="53" t="s">
        <v>155</v>
      </c>
      <c r="K50" s="53" t="s">
        <v>155</v>
      </c>
      <c r="L50" s="53" t="s">
        <v>155</v>
      </c>
      <c r="M50" s="54" t="s">
        <v>286</v>
      </c>
      <c r="N50" s="53" t="s">
        <v>155</v>
      </c>
      <c r="O50" s="53" t="s">
        <v>287</v>
      </c>
      <c r="P50" s="53" t="s">
        <v>155</v>
      </c>
      <c r="Q50" s="53">
        <v>1</v>
      </c>
      <c r="R50" s="53">
        <v>4</v>
      </c>
      <c r="S50" s="57" t="s">
        <v>155</v>
      </c>
      <c r="T50" s="57" t="s">
        <v>156</v>
      </c>
      <c r="U50" s="53" t="s">
        <v>155</v>
      </c>
      <c r="V50" s="55" t="s">
        <v>536</v>
      </c>
      <c r="W50" s="55" t="s">
        <v>537</v>
      </c>
      <c r="X50" s="55" t="s">
        <v>155</v>
      </c>
      <c r="Y50" s="55" t="s">
        <v>318</v>
      </c>
      <c r="Z50" s="58" t="s">
        <v>290</v>
      </c>
    </row>
    <row r="51" spans="1:26" ht="30" customHeight="1">
      <c r="A51" s="48">
        <v>50</v>
      </c>
      <c r="B51" s="52">
        <v>401</v>
      </c>
      <c r="C51" s="53" t="s">
        <v>217</v>
      </c>
      <c r="D51" s="53" t="s">
        <v>158</v>
      </c>
      <c r="E51" s="54" t="s">
        <v>538</v>
      </c>
      <c r="F51" s="55" t="s">
        <v>539</v>
      </c>
      <c r="G51" s="56" t="s">
        <v>540</v>
      </c>
      <c r="H51" s="53" t="s">
        <v>541</v>
      </c>
      <c r="I51" s="53" t="s">
        <v>155</v>
      </c>
      <c r="J51" s="53" t="s">
        <v>155</v>
      </c>
      <c r="K51" s="53" t="s">
        <v>155</v>
      </c>
      <c r="L51" s="53" t="s">
        <v>155</v>
      </c>
      <c r="M51" s="54" t="s">
        <v>286</v>
      </c>
      <c r="N51" s="53" t="s">
        <v>155</v>
      </c>
      <c r="O51" s="53" t="s">
        <v>287</v>
      </c>
      <c r="P51" s="53" t="s">
        <v>155</v>
      </c>
      <c r="Q51" s="53">
        <v>1</v>
      </c>
      <c r="R51" s="53">
        <v>4</v>
      </c>
      <c r="S51" s="57" t="s">
        <v>155</v>
      </c>
      <c r="T51" s="57" t="s">
        <v>156</v>
      </c>
      <c r="U51" s="53" t="s">
        <v>542</v>
      </c>
      <c r="V51" s="55" t="s">
        <v>543</v>
      </c>
      <c r="W51" s="55" t="s">
        <v>544</v>
      </c>
      <c r="X51" s="55" t="s">
        <v>545</v>
      </c>
      <c r="Y51" s="55" t="s">
        <v>318</v>
      </c>
      <c r="Z51" s="58" t="s">
        <v>290</v>
      </c>
    </row>
    <row r="52" spans="1:26" ht="30" customHeight="1">
      <c r="A52" s="48">
        <v>51</v>
      </c>
      <c r="B52" s="52">
        <v>402</v>
      </c>
      <c r="C52" s="53" t="s">
        <v>217</v>
      </c>
      <c r="D52" s="53" t="s">
        <v>158</v>
      </c>
      <c r="E52" s="54" t="s">
        <v>546</v>
      </c>
      <c r="F52" s="62" t="s">
        <v>547</v>
      </c>
      <c r="G52" s="56" t="s">
        <v>548</v>
      </c>
      <c r="H52" s="53" t="s">
        <v>549</v>
      </c>
      <c r="I52" s="53" t="s">
        <v>155</v>
      </c>
      <c r="J52" s="53" t="s">
        <v>155</v>
      </c>
      <c r="K52" s="53" t="s">
        <v>155</v>
      </c>
      <c r="L52" s="53" t="s">
        <v>155</v>
      </c>
      <c r="M52" s="54" t="s">
        <v>286</v>
      </c>
      <c r="N52" s="53" t="s">
        <v>155</v>
      </c>
      <c r="O52" s="53" t="s">
        <v>287</v>
      </c>
      <c r="P52" s="53" t="s">
        <v>155</v>
      </c>
      <c r="Q52" s="53">
        <v>1</v>
      </c>
      <c r="R52" s="53">
        <v>2</v>
      </c>
      <c r="S52" s="57" t="s">
        <v>155</v>
      </c>
      <c r="T52" s="57" t="s">
        <v>156</v>
      </c>
      <c r="U52" s="53" t="s">
        <v>155</v>
      </c>
      <c r="V52" s="55" t="s">
        <v>550</v>
      </c>
      <c r="W52" s="55" t="s">
        <v>225</v>
      </c>
      <c r="X52" s="55" t="s">
        <v>155</v>
      </c>
      <c r="Y52" s="55" t="s">
        <v>318</v>
      </c>
      <c r="Z52" s="31" t="s">
        <v>290</v>
      </c>
    </row>
    <row r="53" spans="1:26" ht="30" customHeight="1">
      <c r="A53" s="48">
        <v>52</v>
      </c>
      <c r="B53" s="52">
        <v>403</v>
      </c>
      <c r="C53" s="53" t="s">
        <v>217</v>
      </c>
      <c r="D53" s="53" t="s">
        <v>158</v>
      </c>
      <c r="E53" s="54" t="s">
        <v>224</v>
      </c>
      <c r="F53" s="55" t="s">
        <v>551</v>
      </c>
      <c r="G53" s="56" t="s">
        <v>552</v>
      </c>
      <c r="H53" s="53" t="s">
        <v>553</v>
      </c>
      <c r="I53" s="53" t="s">
        <v>155</v>
      </c>
      <c r="J53" s="53" t="s">
        <v>155</v>
      </c>
      <c r="K53" s="53" t="s">
        <v>155</v>
      </c>
      <c r="L53" s="53" t="s">
        <v>155</v>
      </c>
      <c r="M53" s="54" t="s">
        <v>370</v>
      </c>
      <c r="N53" s="53" t="s">
        <v>315</v>
      </c>
      <c r="O53" s="53" t="s">
        <v>287</v>
      </c>
      <c r="P53" s="53" t="s">
        <v>155</v>
      </c>
      <c r="Q53" s="53">
        <v>2</v>
      </c>
      <c r="R53" s="53">
        <v>2</v>
      </c>
      <c r="S53" s="57" t="s">
        <v>155</v>
      </c>
      <c r="T53" s="57" t="s">
        <v>156</v>
      </c>
      <c r="U53" s="53" t="s">
        <v>155</v>
      </c>
      <c r="V53" s="55" t="s">
        <v>554</v>
      </c>
      <c r="W53" s="55" t="s">
        <v>555</v>
      </c>
      <c r="X53" s="55" t="s">
        <v>155</v>
      </c>
      <c r="Y53" s="55" t="s">
        <v>318</v>
      </c>
      <c r="Z53" s="58" t="s">
        <v>290</v>
      </c>
    </row>
    <row r="54" spans="1:26" ht="30" customHeight="1">
      <c r="A54" s="48">
        <v>53</v>
      </c>
      <c r="B54" s="52">
        <v>404</v>
      </c>
      <c r="C54" s="53" t="s">
        <v>217</v>
      </c>
      <c r="D54" s="53" t="s">
        <v>175</v>
      </c>
      <c r="E54" s="54" t="s">
        <v>556</v>
      </c>
      <c r="F54" s="55" t="s">
        <v>557</v>
      </c>
      <c r="G54" s="56" t="s">
        <v>558</v>
      </c>
      <c r="H54" s="53" t="s">
        <v>559</v>
      </c>
      <c r="I54" s="53" t="s">
        <v>155</v>
      </c>
      <c r="J54" s="53" t="s">
        <v>155</v>
      </c>
      <c r="K54" s="53" t="s">
        <v>155</v>
      </c>
      <c r="L54" s="53" t="s">
        <v>155</v>
      </c>
      <c r="M54" s="54" t="s">
        <v>286</v>
      </c>
      <c r="N54" s="53" t="s">
        <v>155</v>
      </c>
      <c r="O54" s="53" t="s">
        <v>287</v>
      </c>
      <c r="P54" s="53" t="s">
        <v>155</v>
      </c>
      <c r="Q54" s="53">
        <v>1</v>
      </c>
      <c r="R54" s="53">
        <v>3</v>
      </c>
      <c r="S54" s="57" t="s">
        <v>155</v>
      </c>
      <c r="T54" s="57" t="s">
        <v>156</v>
      </c>
      <c r="U54" s="53" t="s">
        <v>155</v>
      </c>
      <c r="V54" s="55" t="s">
        <v>221</v>
      </c>
      <c r="W54" s="55" t="s">
        <v>199</v>
      </c>
      <c r="X54" s="55" t="s">
        <v>155</v>
      </c>
      <c r="Y54" s="55" t="s">
        <v>318</v>
      </c>
      <c r="Z54" s="58" t="s">
        <v>290</v>
      </c>
    </row>
    <row r="55" spans="1:26" ht="30" customHeight="1">
      <c r="A55" s="48">
        <v>54</v>
      </c>
      <c r="B55" s="52">
        <v>405</v>
      </c>
      <c r="C55" s="53" t="s">
        <v>217</v>
      </c>
      <c r="D55" s="53" t="s">
        <v>158</v>
      </c>
      <c r="E55" s="54" t="s">
        <v>560</v>
      </c>
      <c r="F55" s="55" t="s">
        <v>561</v>
      </c>
      <c r="G55" s="56" t="s">
        <v>562</v>
      </c>
      <c r="H55" s="53" t="s">
        <v>563</v>
      </c>
      <c r="I55" s="53" t="s">
        <v>155</v>
      </c>
      <c r="J55" s="53" t="s">
        <v>155</v>
      </c>
      <c r="K55" s="53" t="s">
        <v>155</v>
      </c>
      <c r="L55" s="53" t="s">
        <v>155</v>
      </c>
      <c r="M55" s="54" t="s">
        <v>378</v>
      </c>
      <c r="N55" s="53" t="s">
        <v>155</v>
      </c>
      <c r="O55" s="53" t="s">
        <v>287</v>
      </c>
      <c r="P55" s="53" t="s">
        <v>275</v>
      </c>
      <c r="Q55" s="53">
        <v>2</v>
      </c>
      <c r="R55" s="53">
        <v>5</v>
      </c>
      <c r="S55" s="57" t="s">
        <v>155</v>
      </c>
      <c r="T55" s="57" t="s">
        <v>156</v>
      </c>
      <c r="U55" s="53" t="s">
        <v>155</v>
      </c>
      <c r="V55" s="55" t="s">
        <v>564</v>
      </c>
      <c r="W55" s="55" t="s">
        <v>183</v>
      </c>
      <c r="X55" s="55" t="s">
        <v>155</v>
      </c>
      <c r="Y55" s="55" t="s">
        <v>318</v>
      </c>
      <c r="Z55" s="58" t="s">
        <v>290</v>
      </c>
    </row>
    <row r="56" spans="1:26" ht="30" customHeight="1">
      <c r="A56" s="48">
        <v>55</v>
      </c>
      <c r="B56" s="52">
        <v>406</v>
      </c>
      <c r="C56" s="53" t="s">
        <v>217</v>
      </c>
      <c r="D56" s="53" t="s">
        <v>158</v>
      </c>
      <c r="E56" s="54" t="s">
        <v>565</v>
      </c>
      <c r="F56" s="55" t="s">
        <v>566</v>
      </c>
      <c r="G56" s="56" t="s">
        <v>567</v>
      </c>
      <c r="H56" s="53" t="s">
        <v>568</v>
      </c>
      <c r="I56" s="53" t="s">
        <v>155</v>
      </c>
      <c r="J56" s="53" t="s">
        <v>155</v>
      </c>
      <c r="K56" s="53" t="s">
        <v>155</v>
      </c>
      <c r="L56" s="53" t="s">
        <v>155</v>
      </c>
      <c r="M56" s="54" t="s">
        <v>325</v>
      </c>
      <c r="N56" s="53" t="s">
        <v>315</v>
      </c>
      <c r="O56" s="53" t="s">
        <v>155</v>
      </c>
      <c r="P56" s="53" t="s">
        <v>155</v>
      </c>
      <c r="Q56" s="53">
        <v>1</v>
      </c>
      <c r="R56" s="53">
        <v>6</v>
      </c>
      <c r="S56" s="57" t="s">
        <v>218</v>
      </c>
      <c r="T56" s="57" t="s">
        <v>156</v>
      </c>
      <c r="U56" s="53" t="s">
        <v>155</v>
      </c>
      <c r="V56" s="55" t="s">
        <v>219</v>
      </c>
      <c r="W56" s="55" t="s">
        <v>220</v>
      </c>
      <c r="X56" s="55" t="s">
        <v>155</v>
      </c>
      <c r="Y56" s="55" t="s">
        <v>318</v>
      </c>
      <c r="Z56" s="58" t="s">
        <v>290</v>
      </c>
    </row>
    <row r="57" spans="1:26" ht="30" customHeight="1">
      <c r="A57" s="48">
        <v>56</v>
      </c>
      <c r="B57" s="52">
        <v>407</v>
      </c>
      <c r="C57" s="53" t="s">
        <v>217</v>
      </c>
      <c r="D57" s="53" t="s">
        <v>158</v>
      </c>
      <c r="E57" s="54" t="s">
        <v>569</v>
      </c>
      <c r="F57" s="55" t="s">
        <v>570</v>
      </c>
      <c r="G57" s="56" t="s">
        <v>571</v>
      </c>
      <c r="H57" s="53" t="s">
        <v>572</v>
      </c>
      <c r="I57" s="53" t="s">
        <v>155</v>
      </c>
      <c r="J57" s="53" t="s">
        <v>155</v>
      </c>
      <c r="K57" s="53" t="s">
        <v>155</v>
      </c>
      <c r="L57" s="53" t="s">
        <v>155</v>
      </c>
      <c r="M57" s="54" t="s">
        <v>286</v>
      </c>
      <c r="N57" s="53" t="s">
        <v>155</v>
      </c>
      <c r="O57" s="53" t="s">
        <v>287</v>
      </c>
      <c r="P57" s="53" t="s">
        <v>155</v>
      </c>
      <c r="Q57" s="53">
        <v>1</v>
      </c>
      <c r="R57" s="53">
        <v>2</v>
      </c>
      <c r="S57" s="57" t="s">
        <v>155</v>
      </c>
      <c r="T57" s="57" t="s">
        <v>156</v>
      </c>
      <c r="U57" s="53" t="s">
        <v>155</v>
      </c>
      <c r="V57" s="55" t="s">
        <v>573</v>
      </c>
      <c r="W57" s="55" t="s">
        <v>574</v>
      </c>
      <c r="X57" s="55" t="s">
        <v>155</v>
      </c>
      <c r="Y57" s="55" t="s">
        <v>318</v>
      </c>
      <c r="Z57" s="58" t="s">
        <v>290</v>
      </c>
    </row>
    <row r="58" spans="1:26" ht="30" customHeight="1">
      <c r="A58" s="48">
        <v>57</v>
      </c>
      <c r="B58" s="52">
        <v>408</v>
      </c>
      <c r="C58" s="64" t="s">
        <v>217</v>
      </c>
      <c r="D58" s="64" t="s">
        <v>175</v>
      </c>
      <c r="E58" s="65" t="s">
        <v>575</v>
      </c>
      <c r="F58" s="66" t="s">
        <v>576</v>
      </c>
      <c r="G58" s="67" t="s">
        <v>577</v>
      </c>
      <c r="H58" s="67" t="s">
        <v>578</v>
      </c>
      <c r="I58" s="64" t="s">
        <v>579</v>
      </c>
      <c r="J58" s="64" t="s">
        <v>155</v>
      </c>
      <c r="K58" s="64" t="s">
        <v>155</v>
      </c>
      <c r="L58" s="64" t="s">
        <v>155</v>
      </c>
      <c r="M58" s="65" t="s">
        <v>325</v>
      </c>
      <c r="N58" s="64" t="s">
        <v>315</v>
      </c>
      <c r="O58" s="64" t="s">
        <v>155</v>
      </c>
      <c r="P58" s="64" t="s">
        <v>155</v>
      </c>
      <c r="Q58" s="64">
        <v>1</v>
      </c>
      <c r="R58" s="64">
        <v>2</v>
      </c>
      <c r="S58" s="64" t="s">
        <v>155</v>
      </c>
      <c r="T58" s="68" t="s">
        <v>156</v>
      </c>
      <c r="U58" s="64" t="s">
        <v>155</v>
      </c>
      <c r="V58" s="68" t="s">
        <v>167</v>
      </c>
      <c r="W58" s="64" t="s">
        <v>580</v>
      </c>
      <c r="X58" s="66" t="s">
        <v>155</v>
      </c>
      <c r="Y58" s="55" t="s">
        <v>318</v>
      </c>
      <c r="Z58" s="58" t="s">
        <v>297</v>
      </c>
    </row>
    <row r="59" spans="1:26" ht="30" customHeight="1">
      <c r="A59" s="48">
        <v>58</v>
      </c>
      <c r="B59" s="52">
        <v>409</v>
      </c>
      <c r="C59" s="53" t="s">
        <v>217</v>
      </c>
      <c r="D59" s="53" t="s">
        <v>158</v>
      </c>
      <c r="E59" s="54" t="s">
        <v>581</v>
      </c>
      <c r="F59" s="55" t="s">
        <v>582</v>
      </c>
      <c r="G59" s="56" t="s">
        <v>583</v>
      </c>
      <c r="H59" s="53" t="s">
        <v>584</v>
      </c>
      <c r="I59" s="53" t="s">
        <v>585</v>
      </c>
      <c r="J59" s="53" t="s">
        <v>155</v>
      </c>
      <c r="K59" s="53" t="s">
        <v>155</v>
      </c>
      <c r="L59" s="53" t="s">
        <v>155</v>
      </c>
      <c r="M59" s="54" t="s">
        <v>314</v>
      </c>
      <c r="N59" s="53" t="s">
        <v>315</v>
      </c>
      <c r="O59" s="53" t="s">
        <v>287</v>
      </c>
      <c r="P59" s="53" t="s">
        <v>275</v>
      </c>
      <c r="Q59" s="53">
        <v>3</v>
      </c>
      <c r="R59" s="53">
        <v>4</v>
      </c>
      <c r="S59" s="57" t="s">
        <v>155</v>
      </c>
      <c r="T59" s="57" t="s">
        <v>156</v>
      </c>
      <c r="U59" s="53" t="s">
        <v>155</v>
      </c>
      <c r="V59" s="55" t="s">
        <v>586</v>
      </c>
      <c r="W59" s="55" t="s">
        <v>587</v>
      </c>
      <c r="X59" s="55" t="s">
        <v>588</v>
      </c>
      <c r="Y59" s="55" t="s">
        <v>318</v>
      </c>
      <c r="Z59" s="58" t="s">
        <v>297</v>
      </c>
    </row>
    <row r="60" spans="1:26" ht="30" customHeight="1">
      <c r="A60" s="48">
        <v>59</v>
      </c>
      <c r="B60" s="52">
        <v>410</v>
      </c>
      <c r="C60" s="53" t="s">
        <v>217</v>
      </c>
      <c r="D60" s="53" t="s">
        <v>158</v>
      </c>
      <c r="E60" s="54" t="s">
        <v>240</v>
      </c>
      <c r="F60" s="55" t="s">
        <v>241</v>
      </c>
      <c r="G60" s="56" t="s">
        <v>589</v>
      </c>
      <c r="H60" s="53" t="s">
        <v>590</v>
      </c>
      <c r="I60" s="53" t="s">
        <v>155</v>
      </c>
      <c r="J60" s="53" t="s">
        <v>155</v>
      </c>
      <c r="K60" s="53" t="s">
        <v>155</v>
      </c>
      <c r="L60" s="53" t="s">
        <v>155</v>
      </c>
      <c r="M60" s="54" t="s">
        <v>274</v>
      </c>
      <c r="N60" s="53" t="s">
        <v>155</v>
      </c>
      <c r="O60" s="53" t="s">
        <v>155</v>
      </c>
      <c r="P60" s="53" t="s">
        <v>275</v>
      </c>
      <c r="Q60" s="53">
        <v>1</v>
      </c>
      <c r="R60" s="53">
        <v>2</v>
      </c>
      <c r="S60" s="57" t="s">
        <v>155</v>
      </c>
      <c r="T60" s="57" t="s">
        <v>156</v>
      </c>
      <c r="U60" s="53" t="s">
        <v>155</v>
      </c>
      <c r="V60" s="55" t="s">
        <v>242</v>
      </c>
      <c r="W60" s="55" t="s">
        <v>159</v>
      </c>
      <c r="X60" s="55" t="s">
        <v>155</v>
      </c>
      <c r="Y60" s="55" t="s">
        <v>318</v>
      </c>
      <c r="Z60" s="58" t="s">
        <v>290</v>
      </c>
    </row>
    <row r="61" spans="1:26" ht="30" customHeight="1">
      <c r="A61" s="48">
        <v>60</v>
      </c>
      <c r="B61" s="52">
        <v>411</v>
      </c>
      <c r="C61" s="53" t="s">
        <v>217</v>
      </c>
      <c r="D61" s="53" t="s">
        <v>175</v>
      </c>
      <c r="E61" s="54" t="s">
        <v>591</v>
      </c>
      <c r="F61" s="55" t="s">
        <v>226</v>
      </c>
      <c r="G61" s="56" t="s">
        <v>592</v>
      </c>
      <c r="H61" s="53" t="s">
        <v>593</v>
      </c>
      <c r="I61" s="53" t="s">
        <v>155</v>
      </c>
      <c r="J61" s="53" t="s">
        <v>155</v>
      </c>
      <c r="K61" s="53" t="s">
        <v>155</v>
      </c>
      <c r="L61" s="53" t="s">
        <v>155</v>
      </c>
      <c r="M61" s="54" t="s">
        <v>286</v>
      </c>
      <c r="N61" s="53" t="s">
        <v>155</v>
      </c>
      <c r="O61" s="53" t="s">
        <v>287</v>
      </c>
      <c r="P61" s="53" t="s">
        <v>155</v>
      </c>
      <c r="Q61" s="53">
        <v>1</v>
      </c>
      <c r="R61" s="53">
        <v>4</v>
      </c>
      <c r="S61" s="57" t="s">
        <v>155</v>
      </c>
      <c r="T61" s="57" t="s">
        <v>156</v>
      </c>
      <c r="U61" s="53" t="s">
        <v>155</v>
      </c>
      <c r="V61" s="55" t="s">
        <v>171</v>
      </c>
      <c r="W61" s="55" t="s">
        <v>227</v>
      </c>
      <c r="X61" s="55" t="s">
        <v>155</v>
      </c>
      <c r="Y61" s="55" t="s">
        <v>318</v>
      </c>
      <c r="Z61" s="58" t="s">
        <v>290</v>
      </c>
    </row>
    <row r="62" spans="1:26" ht="30" customHeight="1">
      <c r="A62" s="48">
        <v>61</v>
      </c>
      <c r="B62" s="52">
        <v>412</v>
      </c>
      <c r="C62" s="53" t="s">
        <v>217</v>
      </c>
      <c r="D62" s="53" t="s">
        <v>158</v>
      </c>
      <c r="E62" s="54" t="s">
        <v>222</v>
      </c>
      <c r="F62" s="55" t="s">
        <v>223</v>
      </c>
      <c r="G62" s="56" t="s">
        <v>594</v>
      </c>
      <c r="H62" s="53" t="s">
        <v>595</v>
      </c>
      <c r="I62" s="53" t="s">
        <v>596</v>
      </c>
      <c r="J62" s="53" t="s">
        <v>597</v>
      </c>
      <c r="K62" s="53" t="s">
        <v>155</v>
      </c>
      <c r="L62" s="53" t="s">
        <v>155</v>
      </c>
      <c r="M62" s="54" t="s">
        <v>378</v>
      </c>
      <c r="N62" s="53" t="s">
        <v>155</v>
      </c>
      <c r="O62" s="53" t="s">
        <v>287</v>
      </c>
      <c r="P62" s="53" t="s">
        <v>275</v>
      </c>
      <c r="Q62" s="53">
        <v>2</v>
      </c>
      <c r="R62" s="53">
        <v>4</v>
      </c>
      <c r="S62" s="57" t="s">
        <v>155</v>
      </c>
      <c r="T62" s="57" t="s">
        <v>156</v>
      </c>
      <c r="U62" s="53" t="s">
        <v>155</v>
      </c>
      <c r="V62" s="55" t="s">
        <v>598</v>
      </c>
      <c r="W62" s="55" t="s">
        <v>164</v>
      </c>
      <c r="X62" s="55" t="s">
        <v>599</v>
      </c>
      <c r="Y62" s="55" t="s">
        <v>318</v>
      </c>
      <c r="Z62" s="31" t="s">
        <v>297</v>
      </c>
    </row>
    <row r="63" spans="1:26" ht="30" customHeight="1">
      <c r="A63" s="48">
        <v>62</v>
      </c>
      <c r="B63" s="52">
        <v>501</v>
      </c>
      <c r="C63" s="53" t="s">
        <v>228</v>
      </c>
      <c r="D63" s="53" t="s">
        <v>158</v>
      </c>
      <c r="E63" s="54" t="s">
        <v>248</v>
      </c>
      <c r="F63" s="55" t="s">
        <v>600</v>
      </c>
      <c r="G63" s="56" t="s">
        <v>601</v>
      </c>
      <c r="H63" s="53" t="s">
        <v>602</v>
      </c>
      <c r="I63" s="53" t="s">
        <v>603</v>
      </c>
      <c r="J63" s="53" t="s">
        <v>155</v>
      </c>
      <c r="K63" s="53" t="s">
        <v>155</v>
      </c>
      <c r="L63" s="53" t="s">
        <v>155</v>
      </c>
      <c r="M63" s="54" t="s">
        <v>286</v>
      </c>
      <c r="N63" s="53" t="s">
        <v>155</v>
      </c>
      <c r="O63" s="53" t="s">
        <v>287</v>
      </c>
      <c r="P63" s="53" t="s">
        <v>155</v>
      </c>
      <c r="Q63" s="53">
        <v>1</v>
      </c>
      <c r="R63" s="53">
        <v>6</v>
      </c>
      <c r="S63" s="57" t="s">
        <v>155</v>
      </c>
      <c r="T63" s="57" t="s">
        <v>156</v>
      </c>
      <c r="U63" s="53" t="s">
        <v>229</v>
      </c>
      <c r="V63" s="55" t="s">
        <v>230</v>
      </c>
      <c r="W63" s="55" t="s">
        <v>164</v>
      </c>
      <c r="X63" s="55" t="s">
        <v>155</v>
      </c>
      <c r="Y63" s="55" t="s">
        <v>318</v>
      </c>
      <c r="Z63" s="31" t="s">
        <v>297</v>
      </c>
    </row>
    <row r="64" spans="1:26" ht="30" customHeight="1">
      <c r="A64" s="48">
        <v>63</v>
      </c>
      <c r="B64" s="52">
        <v>502</v>
      </c>
      <c r="C64" s="53" t="s">
        <v>228</v>
      </c>
      <c r="D64" s="53" t="s">
        <v>158</v>
      </c>
      <c r="E64" s="54" t="s">
        <v>604</v>
      </c>
      <c r="F64" s="55" t="s">
        <v>605</v>
      </c>
      <c r="G64" s="56" t="s">
        <v>606</v>
      </c>
      <c r="H64" s="53" t="s">
        <v>607</v>
      </c>
      <c r="I64" s="53" t="s">
        <v>608</v>
      </c>
      <c r="J64" s="53" t="s">
        <v>609</v>
      </c>
      <c r="K64" s="53" t="s">
        <v>155</v>
      </c>
      <c r="L64" s="53" t="s">
        <v>155</v>
      </c>
      <c r="M64" s="54" t="s">
        <v>286</v>
      </c>
      <c r="N64" s="53" t="s">
        <v>155</v>
      </c>
      <c r="O64" s="53" t="s">
        <v>287</v>
      </c>
      <c r="P64" s="53" t="s">
        <v>155</v>
      </c>
      <c r="Q64" s="53">
        <v>1</v>
      </c>
      <c r="R64" s="53">
        <v>6</v>
      </c>
      <c r="S64" s="57" t="s">
        <v>155</v>
      </c>
      <c r="T64" s="57" t="s">
        <v>156</v>
      </c>
      <c r="U64" s="53" t="s">
        <v>155</v>
      </c>
      <c r="V64" s="55" t="s">
        <v>610</v>
      </c>
      <c r="W64" s="55" t="s">
        <v>611</v>
      </c>
      <c r="X64" s="55" t="s">
        <v>155</v>
      </c>
      <c r="Y64" s="55" t="s">
        <v>318</v>
      </c>
      <c r="Z64" s="58" t="s">
        <v>290</v>
      </c>
    </row>
    <row r="65" spans="1:27" ht="30" customHeight="1">
      <c r="A65" s="48">
        <v>64</v>
      </c>
      <c r="B65" s="52">
        <v>503</v>
      </c>
      <c r="C65" s="53" t="s">
        <v>228</v>
      </c>
      <c r="D65" s="53" t="s">
        <v>158</v>
      </c>
      <c r="E65" s="54" t="s">
        <v>231</v>
      </c>
      <c r="F65" s="55" t="s">
        <v>612</v>
      </c>
      <c r="G65" s="56" t="s">
        <v>613</v>
      </c>
      <c r="H65" s="53" t="s">
        <v>614</v>
      </c>
      <c r="I65" s="53" t="s">
        <v>615</v>
      </c>
      <c r="J65" s="53" t="s">
        <v>155</v>
      </c>
      <c r="K65" s="53" t="s">
        <v>155</v>
      </c>
      <c r="L65" s="53" t="s">
        <v>155</v>
      </c>
      <c r="M65" s="54" t="s">
        <v>286</v>
      </c>
      <c r="N65" s="53" t="s">
        <v>155</v>
      </c>
      <c r="O65" s="53" t="s">
        <v>287</v>
      </c>
      <c r="P65" s="53" t="s">
        <v>155</v>
      </c>
      <c r="Q65" s="53">
        <v>1</v>
      </c>
      <c r="R65" s="53">
        <v>3</v>
      </c>
      <c r="S65" s="53" t="s">
        <v>155</v>
      </c>
      <c r="T65" s="53" t="s">
        <v>156</v>
      </c>
      <c r="U65" s="53" t="s">
        <v>155</v>
      </c>
      <c r="V65" s="53" t="s">
        <v>167</v>
      </c>
      <c r="W65" s="55" t="s">
        <v>616</v>
      </c>
      <c r="X65" s="55" t="s">
        <v>155</v>
      </c>
      <c r="Y65" s="55" t="s">
        <v>318</v>
      </c>
      <c r="Z65" s="58" t="s">
        <v>297</v>
      </c>
    </row>
    <row r="66" spans="1:27" ht="30" customHeight="1">
      <c r="A66" s="48">
        <v>65</v>
      </c>
      <c r="B66" s="52">
        <v>504</v>
      </c>
      <c r="C66" s="53" t="s">
        <v>228</v>
      </c>
      <c r="D66" s="53" t="s">
        <v>158</v>
      </c>
      <c r="E66" s="54" t="s">
        <v>617</v>
      </c>
      <c r="F66" s="55" t="s">
        <v>618</v>
      </c>
      <c r="G66" s="56" t="s">
        <v>619</v>
      </c>
      <c r="H66" s="53" t="s">
        <v>620</v>
      </c>
      <c r="I66" s="53" t="s">
        <v>621</v>
      </c>
      <c r="J66" s="53" t="s">
        <v>155</v>
      </c>
      <c r="K66" s="53" t="s">
        <v>155</v>
      </c>
      <c r="L66" s="53" t="s">
        <v>155</v>
      </c>
      <c r="M66" s="54" t="s">
        <v>325</v>
      </c>
      <c r="N66" s="53" t="s">
        <v>315</v>
      </c>
      <c r="O66" s="53" t="s">
        <v>155</v>
      </c>
      <c r="P66" s="53" t="s">
        <v>155</v>
      </c>
      <c r="Q66" s="53">
        <v>1</v>
      </c>
      <c r="R66" s="53">
        <v>3</v>
      </c>
      <c r="S66" s="57" t="s">
        <v>155</v>
      </c>
      <c r="T66" s="57" t="s">
        <v>156</v>
      </c>
      <c r="U66" s="53" t="s">
        <v>155</v>
      </c>
      <c r="V66" s="55" t="s">
        <v>232</v>
      </c>
      <c r="W66" s="55" t="s">
        <v>199</v>
      </c>
      <c r="X66" s="55" t="s">
        <v>155</v>
      </c>
      <c r="Y66" s="55" t="s">
        <v>318</v>
      </c>
      <c r="Z66" s="30" t="s">
        <v>297</v>
      </c>
    </row>
    <row r="67" spans="1:27" ht="30" customHeight="1">
      <c r="A67" s="48">
        <v>66</v>
      </c>
      <c r="B67" s="52">
        <v>505</v>
      </c>
      <c r="C67" s="53" t="s">
        <v>228</v>
      </c>
      <c r="D67" s="53" t="s">
        <v>158</v>
      </c>
      <c r="E67" s="54" t="s">
        <v>622</v>
      </c>
      <c r="F67" s="55" t="s">
        <v>623</v>
      </c>
      <c r="G67" s="56" t="s">
        <v>624</v>
      </c>
      <c r="H67" s="53" t="s">
        <v>625</v>
      </c>
      <c r="I67" s="53" t="s">
        <v>155</v>
      </c>
      <c r="J67" s="53" t="s">
        <v>155</v>
      </c>
      <c r="K67" s="53" t="s">
        <v>155</v>
      </c>
      <c r="L67" s="53" t="s">
        <v>155</v>
      </c>
      <c r="M67" s="54" t="s">
        <v>286</v>
      </c>
      <c r="N67" s="53" t="s">
        <v>155</v>
      </c>
      <c r="O67" s="53" t="s">
        <v>287</v>
      </c>
      <c r="P67" s="53" t="s">
        <v>155</v>
      </c>
      <c r="Q67" s="53">
        <v>1</v>
      </c>
      <c r="R67" s="53">
        <v>5</v>
      </c>
      <c r="S67" s="57" t="s">
        <v>155</v>
      </c>
      <c r="T67" s="57" t="s">
        <v>156</v>
      </c>
      <c r="U67" s="53" t="s">
        <v>155</v>
      </c>
      <c r="V67" s="55" t="s">
        <v>626</v>
      </c>
      <c r="W67" s="55" t="s">
        <v>627</v>
      </c>
      <c r="X67" s="55" t="s">
        <v>155</v>
      </c>
      <c r="Y67" s="55" t="s">
        <v>318</v>
      </c>
      <c r="Z67" s="58" t="s">
        <v>304</v>
      </c>
    </row>
    <row r="68" spans="1:27" ht="30" customHeight="1">
      <c r="A68" s="48">
        <v>67</v>
      </c>
      <c r="B68" s="52">
        <v>506</v>
      </c>
      <c r="C68" s="53" t="s">
        <v>228</v>
      </c>
      <c r="D68" s="53" t="s">
        <v>158</v>
      </c>
      <c r="E68" s="54" t="s">
        <v>628</v>
      </c>
      <c r="F68" s="62" t="s">
        <v>629</v>
      </c>
      <c r="G68" s="56" t="s">
        <v>630</v>
      </c>
      <c r="H68" s="53" t="s">
        <v>631</v>
      </c>
      <c r="I68" s="53" t="s">
        <v>155</v>
      </c>
      <c r="J68" s="53" t="s">
        <v>155</v>
      </c>
      <c r="K68" s="53" t="s">
        <v>155</v>
      </c>
      <c r="L68" s="53" t="s">
        <v>155</v>
      </c>
      <c r="M68" s="54" t="s">
        <v>286</v>
      </c>
      <c r="N68" s="53" t="s">
        <v>155</v>
      </c>
      <c r="O68" s="53" t="s">
        <v>287</v>
      </c>
      <c r="P68" s="53" t="s">
        <v>155</v>
      </c>
      <c r="Q68" s="53">
        <v>1</v>
      </c>
      <c r="R68" s="53">
        <v>4</v>
      </c>
      <c r="S68" s="57" t="s">
        <v>155</v>
      </c>
      <c r="T68" s="57" t="s">
        <v>156</v>
      </c>
      <c r="U68" s="53" t="s">
        <v>155</v>
      </c>
      <c r="V68" s="55" t="s">
        <v>632</v>
      </c>
      <c r="W68" s="55" t="s">
        <v>633</v>
      </c>
      <c r="X68" s="55" t="s">
        <v>155</v>
      </c>
      <c r="Y68" s="55" t="s">
        <v>318</v>
      </c>
      <c r="Z68" s="30" t="s">
        <v>290</v>
      </c>
    </row>
    <row r="69" spans="1:27" s="69" customFormat="1" ht="30" customHeight="1">
      <c r="A69" s="48">
        <v>68</v>
      </c>
      <c r="B69" s="52">
        <v>507</v>
      </c>
      <c r="C69" s="53" t="s">
        <v>228</v>
      </c>
      <c r="D69" s="53" t="s">
        <v>158</v>
      </c>
      <c r="E69" s="54" t="s">
        <v>634</v>
      </c>
      <c r="F69" s="62" t="s">
        <v>635</v>
      </c>
      <c r="G69" s="56" t="s">
        <v>636</v>
      </c>
      <c r="H69" s="53" t="s">
        <v>637</v>
      </c>
      <c r="I69" s="53" t="s">
        <v>155</v>
      </c>
      <c r="J69" s="53" t="s">
        <v>155</v>
      </c>
      <c r="K69" s="53" t="s">
        <v>155</v>
      </c>
      <c r="L69" s="53" t="s">
        <v>155</v>
      </c>
      <c r="M69" s="54" t="s">
        <v>325</v>
      </c>
      <c r="N69" s="53" t="s">
        <v>315</v>
      </c>
      <c r="O69" s="53" t="s">
        <v>155</v>
      </c>
      <c r="P69" s="53" t="s">
        <v>155</v>
      </c>
      <c r="Q69" s="53">
        <v>1</v>
      </c>
      <c r="R69" s="53">
        <v>2</v>
      </c>
      <c r="S69" s="57" t="s">
        <v>638</v>
      </c>
      <c r="T69" s="57" t="s">
        <v>156</v>
      </c>
      <c r="U69" s="53" t="s">
        <v>639</v>
      </c>
      <c r="V69" s="55" t="s">
        <v>640</v>
      </c>
      <c r="W69" s="55" t="s">
        <v>641</v>
      </c>
      <c r="X69" s="55" t="s">
        <v>155</v>
      </c>
      <c r="Y69" s="55" t="s">
        <v>318</v>
      </c>
      <c r="Z69" s="31" t="s">
        <v>304</v>
      </c>
    </row>
    <row r="70" spans="1:27" s="69" customFormat="1" ht="30" customHeight="1">
      <c r="A70" s="48">
        <v>69</v>
      </c>
      <c r="B70" s="52">
        <v>508</v>
      </c>
      <c r="C70" s="53" t="s">
        <v>228</v>
      </c>
      <c r="D70" s="53" t="s">
        <v>158</v>
      </c>
      <c r="E70" s="54" t="s">
        <v>642</v>
      </c>
      <c r="F70" s="56" t="s">
        <v>643</v>
      </c>
      <c r="G70" s="56" t="s">
        <v>644</v>
      </c>
      <c r="H70" s="53" t="s">
        <v>645</v>
      </c>
      <c r="I70" s="53" t="s">
        <v>646</v>
      </c>
      <c r="J70" s="53" t="s">
        <v>647</v>
      </c>
      <c r="K70" s="53" t="s">
        <v>155</v>
      </c>
      <c r="L70" s="53" t="s">
        <v>155</v>
      </c>
      <c r="M70" s="56" t="s">
        <v>325</v>
      </c>
      <c r="N70" s="56" t="s">
        <v>315</v>
      </c>
      <c r="O70" s="53" t="s">
        <v>155</v>
      </c>
      <c r="P70" s="53" t="s">
        <v>155</v>
      </c>
      <c r="Q70" s="53">
        <v>1</v>
      </c>
      <c r="R70" s="53">
        <v>8</v>
      </c>
      <c r="S70" s="53" t="s">
        <v>155</v>
      </c>
      <c r="T70" s="53" t="s">
        <v>156</v>
      </c>
      <c r="U70" s="53" t="s">
        <v>155</v>
      </c>
      <c r="V70" s="53" t="s">
        <v>167</v>
      </c>
      <c r="W70" s="53" t="s">
        <v>225</v>
      </c>
      <c r="X70" s="53" t="s">
        <v>155</v>
      </c>
      <c r="Y70" s="55" t="s">
        <v>318</v>
      </c>
      <c r="Z70" s="58" t="s">
        <v>297</v>
      </c>
    </row>
    <row r="71" spans="1:27" s="69" customFormat="1" ht="30" customHeight="1">
      <c r="A71" s="48">
        <v>70</v>
      </c>
      <c r="B71" s="52">
        <v>601</v>
      </c>
      <c r="C71" s="53" t="s">
        <v>233</v>
      </c>
      <c r="D71" s="53" t="s">
        <v>158</v>
      </c>
      <c r="E71" s="54" t="s">
        <v>648</v>
      </c>
      <c r="F71" s="56" t="s">
        <v>649</v>
      </c>
      <c r="G71" s="56" t="s">
        <v>650</v>
      </c>
      <c r="H71" s="53" t="s">
        <v>651</v>
      </c>
      <c r="I71" s="53" t="s">
        <v>155</v>
      </c>
      <c r="J71" s="53" t="s">
        <v>155</v>
      </c>
      <c r="K71" s="53" t="s">
        <v>155</v>
      </c>
      <c r="L71" s="53" t="s">
        <v>155</v>
      </c>
      <c r="M71" s="56" t="s">
        <v>286</v>
      </c>
      <c r="N71" s="56" t="s">
        <v>155</v>
      </c>
      <c r="O71" s="53" t="s">
        <v>287</v>
      </c>
      <c r="P71" s="53" t="s">
        <v>155</v>
      </c>
      <c r="Q71" s="53">
        <v>1</v>
      </c>
      <c r="R71" s="53">
        <v>2</v>
      </c>
      <c r="S71" s="53" t="s">
        <v>652</v>
      </c>
      <c r="T71" s="53" t="s">
        <v>156</v>
      </c>
      <c r="U71" s="53" t="s">
        <v>155</v>
      </c>
      <c r="V71" s="53" t="s">
        <v>235</v>
      </c>
      <c r="W71" s="53" t="s">
        <v>236</v>
      </c>
      <c r="X71" s="53" t="s">
        <v>155</v>
      </c>
      <c r="Y71" s="70" t="s">
        <v>279</v>
      </c>
      <c r="Z71" s="58" t="s">
        <v>280</v>
      </c>
      <c r="AA71" s="69" t="s">
        <v>653</v>
      </c>
    </row>
    <row r="72" spans="1:27" ht="30" customHeight="1">
      <c r="A72" s="48">
        <v>71</v>
      </c>
      <c r="B72" s="52">
        <v>602</v>
      </c>
      <c r="C72" s="53" t="s">
        <v>233</v>
      </c>
      <c r="D72" s="53" t="s">
        <v>158</v>
      </c>
      <c r="E72" s="54" t="s">
        <v>203</v>
      </c>
      <c r="F72" s="56" t="s">
        <v>204</v>
      </c>
      <c r="G72" s="56" t="s">
        <v>654</v>
      </c>
      <c r="H72" s="53" t="s">
        <v>490</v>
      </c>
      <c r="I72" s="53" t="s">
        <v>489</v>
      </c>
      <c r="J72" s="53" t="s">
        <v>491</v>
      </c>
      <c r="K72" s="53" t="s">
        <v>492</v>
      </c>
      <c r="L72" s="53"/>
      <c r="M72" s="56" t="s">
        <v>370</v>
      </c>
      <c r="N72" s="56" t="s">
        <v>315</v>
      </c>
      <c r="O72" s="53" t="s">
        <v>287</v>
      </c>
      <c r="P72" s="53" t="s">
        <v>155</v>
      </c>
      <c r="Q72" s="53">
        <v>2</v>
      </c>
      <c r="R72" s="53">
        <v>2</v>
      </c>
      <c r="S72" s="53" t="s">
        <v>493</v>
      </c>
      <c r="T72" s="53" t="s">
        <v>156</v>
      </c>
      <c r="U72" s="53" t="s">
        <v>155</v>
      </c>
      <c r="V72" s="53" t="s">
        <v>234</v>
      </c>
      <c r="W72" s="53" t="s">
        <v>168</v>
      </c>
      <c r="X72" s="53"/>
      <c r="Y72" s="55" t="s">
        <v>318</v>
      </c>
      <c r="Z72" s="58" t="s">
        <v>297</v>
      </c>
    </row>
    <row r="73" spans="1:27" ht="30" customHeight="1">
      <c r="A73" s="48">
        <v>72</v>
      </c>
      <c r="B73" s="52">
        <v>701</v>
      </c>
      <c r="C73" s="53" t="s">
        <v>237</v>
      </c>
      <c r="D73" s="53" t="s">
        <v>158</v>
      </c>
      <c r="E73" s="61" t="s">
        <v>238</v>
      </c>
      <c r="F73" s="55" t="s">
        <v>655</v>
      </c>
      <c r="G73" s="56" t="s">
        <v>656</v>
      </c>
      <c r="H73" s="53" t="s">
        <v>657</v>
      </c>
      <c r="I73" s="53" t="s">
        <v>155</v>
      </c>
      <c r="J73" s="53" t="s">
        <v>155</v>
      </c>
      <c r="K73" s="53" t="s">
        <v>155</v>
      </c>
      <c r="L73" s="53" t="s">
        <v>155</v>
      </c>
      <c r="M73" s="54" t="s">
        <v>286</v>
      </c>
      <c r="N73" s="53" t="s">
        <v>155</v>
      </c>
      <c r="O73" s="53" t="s">
        <v>287</v>
      </c>
      <c r="P73" s="53" t="s">
        <v>155</v>
      </c>
      <c r="Q73" s="53">
        <v>1</v>
      </c>
      <c r="R73" s="53">
        <v>2</v>
      </c>
      <c r="S73" s="57" t="s">
        <v>155</v>
      </c>
      <c r="T73" s="57" t="s">
        <v>156</v>
      </c>
      <c r="U73" s="53" t="s">
        <v>155</v>
      </c>
      <c r="V73" s="55" t="s">
        <v>155</v>
      </c>
      <c r="W73" s="55" t="s">
        <v>155</v>
      </c>
      <c r="X73" s="55" t="s">
        <v>658</v>
      </c>
      <c r="Y73" s="55" t="s">
        <v>318</v>
      </c>
      <c r="Z73" s="58" t="s">
        <v>290</v>
      </c>
    </row>
    <row r="74" spans="1:27" ht="30" customHeight="1">
      <c r="A74" s="48">
        <f t="shared" ref="A74:A135" si="0">ROW()-1</f>
        <v>73</v>
      </c>
      <c r="B74" s="52"/>
      <c r="C74" s="53"/>
      <c r="D74" s="53"/>
      <c r="E74" s="54"/>
      <c r="F74" s="55"/>
      <c r="G74" s="56"/>
      <c r="H74" s="53"/>
      <c r="I74" s="53"/>
      <c r="J74" s="53"/>
      <c r="K74" s="53"/>
      <c r="L74" s="53"/>
      <c r="M74" s="54"/>
      <c r="N74" s="53"/>
      <c r="O74" s="53"/>
      <c r="P74" s="53"/>
      <c r="Q74" s="53"/>
      <c r="R74" s="53"/>
      <c r="S74" s="57"/>
      <c r="T74" s="57"/>
      <c r="U74" s="53"/>
      <c r="V74" s="55"/>
      <c r="W74" s="55"/>
      <c r="X74" s="55"/>
      <c r="Y74" s="55"/>
      <c r="Z74" s="58"/>
    </row>
    <row r="75" spans="1:27" ht="30" customHeight="1">
      <c r="A75" s="48">
        <f t="shared" si="0"/>
        <v>74</v>
      </c>
      <c r="B75" s="52"/>
      <c r="C75" s="53"/>
      <c r="D75" s="53"/>
      <c r="E75" s="54"/>
      <c r="F75" s="55"/>
      <c r="G75" s="56"/>
      <c r="H75" s="53"/>
      <c r="I75" s="53"/>
      <c r="J75" s="53"/>
      <c r="K75" s="53"/>
      <c r="L75" s="53"/>
      <c r="M75" s="54"/>
      <c r="N75" s="53"/>
      <c r="O75" s="53"/>
      <c r="P75" s="53"/>
      <c r="Q75" s="53"/>
      <c r="R75" s="53"/>
      <c r="S75" s="57"/>
      <c r="T75" s="57"/>
      <c r="U75" s="53"/>
      <c r="V75" s="55"/>
      <c r="W75" s="55"/>
      <c r="X75" s="55"/>
      <c r="Y75" s="55"/>
      <c r="Z75" s="31"/>
    </row>
    <row r="76" spans="1:27" ht="30" customHeight="1">
      <c r="A76" s="48">
        <f t="shared" si="0"/>
        <v>75</v>
      </c>
      <c r="B76" s="52"/>
      <c r="C76" s="53"/>
      <c r="D76" s="53"/>
      <c r="E76" s="54"/>
      <c r="F76" s="55"/>
      <c r="G76" s="56"/>
      <c r="H76" s="53"/>
      <c r="I76" s="53"/>
      <c r="J76" s="53"/>
      <c r="K76" s="53"/>
      <c r="L76" s="53"/>
      <c r="M76" s="54"/>
      <c r="N76" s="53"/>
      <c r="O76" s="53"/>
      <c r="P76" s="53"/>
      <c r="Q76" s="53"/>
      <c r="R76" s="53"/>
      <c r="S76" s="57"/>
      <c r="T76" s="57"/>
      <c r="U76" s="53"/>
      <c r="V76" s="55"/>
      <c r="W76" s="55"/>
      <c r="X76" s="55"/>
      <c r="Y76" s="55"/>
      <c r="Z76" s="58"/>
    </row>
    <row r="77" spans="1:27" ht="30" customHeight="1">
      <c r="A77" s="48">
        <f t="shared" si="0"/>
        <v>76</v>
      </c>
      <c r="B77" s="52"/>
      <c r="C77" s="53"/>
      <c r="D77" s="53"/>
      <c r="E77" s="54"/>
      <c r="F77" s="59"/>
      <c r="G77" s="56"/>
      <c r="H77" s="53"/>
      <c r="I77" s="53"/>
      <c r="J77" s="53"/>
      <c r="K77" s="53"/>
      <c r="L77" s="53"/>
      <c r="M77" s="54"/>
      <c r="N77" s="53"/>
      <c r="O77" s="53"/>
      <c r="P77" s="53"/>
      <c r="Q77" s="53"/>
      <c r="R77" s="53"/>
      <c r="S77" s="57"/>
      <c r="T77" s="57"/>
      <c r="U77" s="53"/>
      <c r="V77" s="55"/>
      <c r="W77" s="55"/>
      <c r="X77" s="55"/>
      <c r="Y77" s="55"/>
      <c r="Z77" s="58"/>
    </row>
    <row r="78" spans="1:27" ht="30" customHeight="1">
      <c r="A78" s="48">
        <f t="shared" si="0"/>
        <v>77</v>
      </c>
      <c r="B78" s="52"/>
      <c r="C78" s="53"/>
      <c r="D78" s="53"/>
      <c r="E78" s="54"/>
      <c r="F78" s="55"/>
      <c r="G78" s="56"/>
      <c r="H78" s="53"/>
      <c r="I78" s="53"/>
      <c r="J78" s="53"/>
      <c r="K78" s="53"/>
      <c r="L78" s="53"/>
      <c r="M78" s="54"/>
      <c r="N78" s="53"/>
      <c r="O78" s="53"/>
      <c r="P78" s="53"/>
      <c r="Q78" s="53"/>
      <c r="R78" s="53"/>
      <c r="S78" s="57"/>
      <c r="T78" s="57"/>
      <c r="U78" s="53"/>
      <c r="V78" s="55"/>
      <c r="W78" s="55"/>
      <c r="X78" s="55"/>
      <c r="Y78" s="55"/>
      <c r="Z78" s="58"/>
    </row>
    <row r="79" spans="1:27" ht="30" customHeight="1">
      <c r="A79" s="48">
        <f t="shared" si="0"/>
        <v>78</v>
      </c>
      <c r="B79" s="52"/>
      <c r="C79" s="53"/>
      <c r="D79" s="53"/>
      <c r="E79" s="54"/>
      <c r="F79" s="55"/>
      <c r="G79" s="56"/>
      <c r="H79" s="53"/>
      <c r="I79" s="53"/>
      <c r="J79" s="53"/>
      <c r="K79" s="53"/>
      <c r="L79" s="53"/>
      <c r="M79" s="54"/>
      <c r="N79" s="53"/>
      <c r="O79" s="53"/>
      <c r="P79" s="53"/>
      <c r="Q79" s="53"/>
      <c r="R79" s="53"/>
      <c r="S79" s="57"/>
      <c r="T79" s="57"/>
      <c r="U79" s="53"/>
      <c r="V79" s="55"/>
      <c r="W79" s="55"/>
      <c r="X79" s="55"/>
      <c r="Y79" s="55"/>
      <c r="Z79" s="58"/>
    </row>
    <row r="80" spans="1:27" ht="30" customHeight="1">
      <c r="A80" s="48">
        <f t="shared" si="0"/>
        <v>79</v>
      </c>
      <c r="B80" s="52"/>
      <c r="C80" s="53"/>
      <c r="D80" s="53"/>
      <c r="E80" s="54"/>
      <c r="F80" s="55"/>
      <c r="G80" s="56"/>
      <c r="H80" s="53"/>
      <c r="I80" s="53"/>
      <c r="J80" s="53"/>
      <c r="K80" s="53"/>
      <c r="L80" s="53"/>
      <c r="M80" s="54"/>
      <c r="N80" s="53"/>
      <c r="O80" s="53"/>
      <c r="P80" s="53"/>
      <c r="Q80" s="53"/>
      <c r="R80" s="53"/>
      <c r="S80" s="57"/>
      <c r="T80" s="57"/>
      <c r="U80" s="53"/>
      <c r="V80" s="55"/>
      <c r="W80" s="55"/>
      <c r="X80" s="55"/>
      <c r="Y80" s="55"/>
      <c r="Z80" s="58"/>
    </row>
    <row r="81" spans="1:27" ht="30" customHeight="1">
      <c r="A81" s="48">
        <f t="shared" si="0"/>
        <v>80</v>
      </c>
      <c r="B81" s="52"/>
      <c r="C81" s="53"/>
      <c r="D81" s="53"/>
      <c r="E81" s="54"/>
      <c r="F81" s="55"/>
      <c r="G81" s="56"/>
      <c r="H81" s="53"/>
      <c r="I81" s="53"/>
      <c r="J81" s="53"/>
      <c r="K81" s="53"/>
      <c r="L81" s="53"/>
      <c r="M81" s="54"/>
      <c r="N81" s="53"/>
      <c r="O81" s="53"/>
      <c r="P81" s="53"/>
      <c r="Q81" s="53"/>
      <c r="R81" s="53"/>
      <c r="S81" s="57"/>
      <c r="T81" s="57"/>
      <c r="U81" s="53"/>
      <c r="V81" s="55"/>
      <c r="W81" s="55"/>
      <c r="X81" s="55"/>
      <c r="Y81" s="55"/>
      <c r="Z81" s="58"/>
    </row>
    <row r="82" spans="1:27" ht="30" customHeight="1">
      <c r="A82" s="48">
        <f t="shared" si="0"/>
        <v>81</v>
      </c>
      <c r="B82" s="52"/>
      <c r="C82" s="53"/>
      <c r="D82" s="53"/>
      <c r="E82" s="54"/>
      <c r="F82" s="60"/>
      <c r="G82" s="56"/>
      <c r="H82" s="53"/>
      <c r="I82" s="53"/>
      <c r="J82" s="53"/>
      <c r="K82" s="53"/>
      <c r="L82" s="53"/>
      <c r="M82" s="54"/>
      <c r="N82" s="53"/>
      <c r="O82" s="53"/>
      <c r="P82" s="53"/>
      <c r="Q82" s="53"/>
      <c r="R82" s="53"/>
      <c r="S82" s="57"/>
      <c r="T82" s="57"/>
      <c r="U82" s="53"/>
      <c r="V82" s="55"/>
      <c r="W82" s="55"/>
      <c r="X82" s="55"/>
      <c r="Y82" s="55"/>
      <c r="Z82" s="58"/>
    </row>
    <row r="83" spans="1:27" ht="30" customHeight="1">
      <c r="A83" s="48">
        <f t="shared" si="0"/>
        <v>82</v>
      </c>
      <c r="B83" s="52"/>
      <c r="C83" s="53"/>
      <c r="D83" s="53"/>
      <c r="E83" s="54"/>
      <c r="F83" s="55"/>
      <c r="G83" s="56"/>
      <c r="H83" s="53"/>
      <c r="I83" s="53"/>
      <c r="J83" s="53"/>
      <c r="K83" s="53"/>
      <c r="L83" s="53"/>
      <c r="M83" s="54"/>
      <c r="N83" s="53"/>
      <c r="O83" s="53"/>
      <c r="P83" s="53"/>
      <c r="Q83" s="53"/>
      <c r="R83" s="53"/>
      <c r="S83" s="57"/>
      <c r="T83" s="57"/>
      <c r="U83" s="53"/>
      <c r="V83" s="55"/>
      <c r="W83" s="55"/>
      <c r="X83" s="55"/>
      <c r="Y83" s="55"/>
      <c r="Z83" s="58"/>
    </row>
    <row r="84" spans="1:27" ht="30" customHeight="1">
      <c r="A84" s="48">
        <f t="shared" si="0"/>
        <v>83</v>
      </c>
      <c r="B84" s="52"/>
      <c r="C84" s="53"/>
      <c r="D84" s="53"/>
      <c r="E84" s="54"/>
      <c r="F84" s="55"/>
      <c r="G84" s="56"/>
      <c r="H84" s="53"/>
      <c r="I84" s="53"/>
      <c r="J84" s="53"/>
      <c r="K84" s="53"/>
      <c r="L84" s="53"/>
      <c r="M84" s="54"/>
      <c r="N84" s="53"/>
      <c r="O84" s="53"/>
      <c r="P84" s="53"/>
      <c r="Q84" s="53"/>
      <c r="R84" s="53"/>
      <c r="S84" s="57"/>
      <c r="T84" s="57"/>
      <c r="U84" s="53"/>
      <c r="V84" s="55"/>
      <c r="W84" s="55"/>
      <c r="X84" s="55"/>
      <c r="Y84" s="55"/>
      <c r="Z84" s="58"/>
    </row>
    <row r="85" spans="1:27" ht="30" customHeight="1">
      <c r="A85" s="48">
        <f t="shared" si="0"/>
        <v>84</v>
      </c>
      <c r="B85" s="52"/>
      <c r="C85" s="53"/>
      <c r="D85" s="53"/>
      <c r="E85" s="54"/>
      <c r="F85" s="55"/>
      <c r="G85" s="56"/>
      <c r="H85" s="53"/>
      <c r="I85" s="53"/>
      <c r="J85" s="53"/>
      <c r="K85" s="53"/>
      <c r="L85" s="53"/>
      <c r="M85" s="54"/>
      <c r="N85" s="53"/>
      <c r="O85" s="53"/>
      <c r="P85" s="53"/>
      <c r="Q85" s="53"/>
      <c r="R85" s="53"/>
      <c r="S85" s="57"/>
      <c r="T85" s="57"/>
      <c r="U85" s="53"/>
      <c r="V85" s="55"/>
      <c r="W85" s="55"/>
      <c r="X85" s="55"/>
      <c r="Y85" s="55"/>
      <c r="Z85" s="58"/>
    </row>
    <row r="86" spans="1:27" ht="30" customHeight="1">
      <c r="A86" s="48">
        <f t="shared" si="0"/>
        <v>85</v>
      </c>
      <c r="B86" s="52"/>
      <c r="C86" s="53"/>
      <c r="D86" s="53"/>
      <c r="E86" s="54"/>
      <c r="F86" s="55"/>
      <c r="G86" s="56"/>
      <c r="H86" s="53"/>
      <c r="I86" s="53"/>
      <c r="J86" s="53"/>
      <c r="K86" s="53"/>
      <c r="L86" s="53"/>
      <c r="M86" s="54"/>
      <c r="N86" s="53"/>
      <c r="O86" s="53"/>
      <c r="P86" s="53"/>
      <c r="Q86" s="53"/>
      <c r="R86" s="53"/>
      <c r="S86" s="57"/>
      <c r="T86" s="57"/>
      <c r="U86" s="53"/>
      <c r="V86" s="55"/>
      <c r="W86" s="55"/>
      <c r="X86" s="55"/>
      <c r="Y86" s="55"/>
      <c r="Z86" s="58"/>
    </row>
    <row r="87" spans="1:27" ht="30" customHeight="1">
      <c r="A87" s="48">
        <f t="shared" si="0"/>
        <v>86</v>
      </c>
      <c r="B87" s="52"/>
      <c r="C87" s="53"/>
      <c r="D87" s="53"/>
      <c r="E87" s="54"/>
      <c r="F87" s="55"/>
      <c r="G87" s="56"/>
      <c r="H87" s="53"/>
      <c r="I87" s="53"/>
      <c r="J87" s="53"/>
      <c r="K87" s="53"/>
      <c r="L87" s="53"/>
      <c r="M87" s="54"/>
      <c r="N87" s="53"/>
      <c r="O87" s="53"/>
      <c r="P87" s="53"/>
      <c r="Q87" s="53"/>
      <c r="R87" s="53"/>
      <c r="S87" s="57"/>
      <c r="T87" s="57"/>
      <c r="U87" s="53"/>
      <c r="V87" s="55"/>
      <c r="W87" s="55"/>
      <c r="X87" s="55"/>
      <c r="Y87" s="55"/>
      <c r="Z87" s="58"/>
    </row>
    <row r="88" spans="1:27" ht="30" customHeight="1">
      <c r="A88" s="48">
        <f t="shared" si="0"/>
        <v>87</v>
      </c>
      <c r="B88" s="52"/>
      <c r="C88" s="53"/>
      <c r="D88" s="53"/>
      <c r="E88" s="54"/>
      <c r="F88" s="55"/>
      <c r="G88" s="56"/>
      <c r="H88" s="53"/>
      <c r="I88" s="53"/>
      <c r="J88" s="53"/>
      <c r="K88" s="53"/>
      <c r="L88" s="53"/>
      <c r="M88" s="54"/>
      <c r="N88" s="53"/>
      <c r="O88" s="53"/>
      <c r="P88" s="53"/>
      <c r="Q88" s="53"/>
      <c r="R88" s="53"/>
      <c r="S88" s="57"/>
      <c r="T88" s="57"/>
      <c r="U88" s="53"/>
      <c r="V88" s="55"/>
      <c r="W88" s="55"/>
      <c r="X88" s="55"/>
      <c r="Y88" s="55"/>
      <c r="Z88" s="58"/>
      <c r="AA88" s="58"/>
    </row>
    <row r="89" spans="1:27" ht="30" customHeight="1">
      <c r="A89" s="48">
        <f t="shared" si="0"/>
        <v>88</v>
      </c>
      <c r="B89" s="52"/>
      <c r="C89" s="53"/>
      <c r="D89" s="53"/>
      <c r="E89" s="54"/>
      <c r="F89" s="55"/>
      <c r="G89" s="56"/>
      <c r="H89" s="53"/>
      <c r="I89" s="53"/>
      <c r="J89" s="53"/>
      <c r="K89" s="53"/>
      <c r="L89" s="53"/>
      <c r="M89" s="54"/>
      <c r="N89" s="53"/>
      <c r="O89" s="53"/>
      <c r="P89" s="53"/>
      <c r="Q89" s="53"/>
      <c r="R89" s="53"/>
      <c r="S89" s="57"/>
      <c r="T89" s="57"/>
      <c r="U89" s="53"/>
      <c r="V89" s="55"/>
      <c r="W89" s="55"/>
      <c r="X89" s="55"/>
      <c r="Y89" s="55"/>
      <c r="Z89" s="58"/>
    </row>
    <row r="90" spans="1:27" ht="30" customHeight="1">
      <c r="A90" s="48">
        <f t="shared" si="0"/>
        <v>89</v>
      </c>
      <c r="B90" s="52"/>
      <c r="C90" s="53"/>
      <c r="D90" s="53"/>
      <c r="E90" s="54"/>
      <c r="F90" s="55"/>
      <c r="G90" s="56"/>
      <c r="H90" s="56"/>
      <c r="I90" s="53"/>
      <c r="J90" s="53"/>
      <c r="K90" s="53"/>
      <c r="L90" s="53"/>
      <c r="M90" s="54"/>
      <c r="N90" s="53"/>
      <c r="O90" s="54"/>
      <c r="P90" s="53"/>
      <c r="Q90" s="53"/>
      <c r="R90" s="53"/>
      <c r="S90" s="53"/>
      <c r="T90" s="57"/>
      <c r="U90" s="53"/>
      <c r="V90" s="57"/>
      <c r="W90" s="53"/>
      <c r="X90" s="55"/>
      <c r="Y90" s="55"/>
      <c r="Z90" s="58"/>
    </row>
    <row r="91" spans="1:27" ht="30" customHeight="1">
      <c r="A91" s="48">
        <f t="shared" si="0"/>
        <v>90</v>
      </c>
      <c r="B91" s="52"/>
      <c r="C91" s="53"/>
      <c r="D91" s="53"/>
      <c r="E91" s="54"/>
      <c r="F91" s="55"/>
      <c r="G91" s="56"/>
      <c r="H91" s="53"/>
      <c r="I91" s="53"/>
      <c r="J91" s="53"/>
      <c r="K91" s="53"/>
      <c r="L91" s="53"/>
      <c r="M91" s="54"/>
      <c r="N91" s="53"/>
      <c r="O91" s="53"/>
      <c r="P91" s="53"/>
      <c r="Q91" s="53"/>
      <c r="R91" s="53"/>
      <c r="S91" s="57"/>
      <c r="T91" s="57"/>
      <c r="U91" s="53"/>
      <c r="V91" s="55"/>
      <c r="W91" s="55"/>
      <c r="X91" s="55"/>
      <c r="Y91" s="55"/>
      <c r="Z91" s="58"/>
    </row>
    <row r="92" spans="1:27" ht="30" customHeight="1">
      <c r="A92" s="48">
        <f t="shared" si="0"/>
        <v>91</v>
      </c>
      <c r="B92" s="52"/>
      <c r="C92" s="53"/>
      <c r="D92" s="53"/>
      <c r="E92" s="54"/>
      <c r="F92" s="55"/>
      <c r="G92" s="56"/>
      <c r="H92" s="53"/>
      <c r="I92" s="53"/>
      <c r="J92" s="53"/>
      <c r="K92" s="53"/>
      <c r="L92" s="53"/>
      <c r="M92" s="54"/>
      <c r="N92" s="53"/>
      <c r="O92" s="53"/>
      <c r="P92" s="53"/>
      <c r="Q92" s="53"/>
      <c r="R92" s="53"/>
      <c r="S92" s="57"/>
      <c r="T92" s="57"/>
      <c r="U92" s="53"/>
      <c r="V92" s="55"/>
      <c r="W92" s="55"/>
      <c r="X92" s="55"/>
      <c r="Y92" s="55"/>
      <c r="Z92" s="58"/>
    </row>
    <row r="93" spans="1:27" ht="30" customHeight="1">
      <c r="A93" s="48">
        <f t="shared" si="0"/>
        <v>92</v>
      </c>
      <c r="B93" s="52"/>
      <c r="C93" s="53"/>
      <c r="D93" s="53"/>
      <c r="E93" s="54"/>
      <c r="F93" s="55"/>
      <c r="G93" s="56"/>
      <c r="H93" s="53"/>
      <c r="I93" s="53"/>
      <c r="J93" s="53"/>
      <c r="K93" s="53"/>
      <c r="L93" s="53"/>
      <c r="M93" s="54"/>
      <c r="N93" s="53"/>
      <c r="O93" s="53"/>
      <c r="P93" s="53"/>
      <c r="Q93" s="53"/>
      <c r="R93" s="53"/>
      <c r="S93" s="57"/>
      <c r="T93" s="57"/>
      <c r="U93" s="53"/>
      <c r="V93" s="55"/>
      <c r="W93" s="55"/>
      <c r="X93" s="55"/>
      <c r="Y93" s="55"/>
      <c r="Z93" s="58"/>
    </row>
    <row r="94" spans="1:27" ht="30" customHeight="1">
      <c r="A94" s="48">
        <f t="shared" si="0"/>
        <v>93</v>
      </c>
      <c r="B94" s="52"/>
      <c r="C94" s="53"/>
      <c r="D94" s="53"/>
      <c r="E94" s="54"/>
      <c r="F94" s="55"/>
      <c r="G94" s="56"/>
      <c r="H94" s="53"/>
      <c r="I94" s="53"/>
      <c r="J94" s="53"/>
      <c r="K94" s="53"/>
      <c r="L94" s="53"/>
      <c r="M94" s="54"/>
      <c r="N94" s="53"/>
      <c r="O94" s="53"/>
      <c r="P94" s="53"/>
      <c r="Q94" s="53"/>
      <c r="R94" s="53"/>
      <c r="S94" s="57"/>
      <c r="T94" s="57"/>
      <c r="U94" s="53"/>
      <c r="V94" s="55"/>
      <c r="W94" s="55"/>
      <c r="X94" s="55"/>
      <c r="Y94" s="55"/>
      <c r="Z94" s="58"/>
    </row>
    <row r="95" spans="1:27" ht="30" customHeight="1">
      <c r="A95" s="48">
        <f t="shared" si="0"/>
        <v>94</v>
      </c>
      <c r="B95" s="52"/>
      <c r="C95" s="53"/>
      <c r="D95" s="53"/>
      <c r="E95" s="54"/>
      <c r="F95" s="55"/>
      <c r="G95" s="56"/>
      <c r="H95" s="53"/>
      <c r="I95" s="53"/>
      <c r="J95" s="53"/>
      <c r="K95" s="53"/>
      <c r="L95" s="53"/>
      <c r="M95" s="54"/>
      <c r="N95" s="53"/>
      <c r="O95" s="53"/>
      <c r="P95" s="53"/>
      <c r="Q95" s="53"/>
      <c r="R95" s="53"/>
      <c r="S95" s="57"/>
      <c r="T95" s="57"/>
      <c r="U95" s="53"/>
      <c r="V95" s="55"/>
      <c r="W95" s="55"/>
      <c r="X95" s="55"/>
      <c r="Y95" s="55"/>
      <c r="Z95" s="58"/>
    </row>
    <row r="96" spans="1:27" ht="30" customHeight="1">
      <c r="A96" s="48">
        <f t="shared" si="0"/>
        <v>95</v>
      </c>
      <c r="B96" s="52"/>
      <c r="C96" s="53"/>
      <c r="D96" s="53"/>
      <c r="E96" s="54"/>
      <c r="F96" s="55"/>
      <c r="G96" s="56"/>
      <c r="H96" s="53"/>
      <c r="I96" s="53"/>
      <c r="J96" s="53"/>
      <c r="K96" s="53"/>
      <c r="L96" s="53"/>
      <c r="M96" s="54"/>
      <c r="N96" s="53"/>
      <c r="O96" s="53"/>
      <c r="P96" s="53"/>
      <c r="Q96" s="53"/>
      <c r="R96" s="53"/>
      <c r="S96" s="57"/>
      <c r="T96" s="57"/>
      <c r="U96" s="53"/>
      <c r="V96" s="55"/>
      <c r="W96" s="55"/>
      <c r="X96" s="55"/>
      <c r="Y96" s="55"/>
      <c r="Z96" s="58"/>
    </row>
    <row r="97" spans="1:26" ht="30" customHeight="1">
      <c r="A97" s="48">
        <f t="shared" si="0"/>
        <v>96</v>
      </c>
      <c r="B97" s="52"/>
      <c r="C97" s="53"/>
      <c r="D97" s="53"/>
      <c r="E97" s="54"/>
      <c r="F97" s="55"/>
      <c r="G97" s="56"/>
      <c r="H97" s="53"/>
      <c r="I97" s="53"/>
      <c r="J97" s="53"/>
      <c r="K97" s="53"/>
      <c r="L97" s="53"/>
      <c r="M97" s="54"/>
      <c r="N97" s="53"/>
      <c r="O97" s="53"/>
      <c r="P97" s="53"/>
      <c r="Q97" s="53"/>
      <c r="R97" s="53"/>
      <c r="S97" s="57"/>
      <c r="T97" s="57"/>
      <c r="U97" s="53"/>
      <c r="V97" s="55"/>
      <c r="W97" s="55"/>
      <c r="X97" s="55"/>
      <c r="Y97" s="55"/>
      <c r="Z97" s="58"/>
    </row>
    <row r="98" spans="1:26" ht="30" customHeight="1">
      <c r="A98" s="48">
        <f t="shared" si="0"/>
        <v>97</v>
      </c>
      <c r="B98" s="52"/>
      <c r="C98" s="53"/>
      <c r="D98" s="53"/>
      <c r="E98" s="54"/>
      <c r="F98" s="55"/>
      <c r="G98" s="56"/>
      <c r="H98" s="53"/>
      <c r="I98" s="53"/>
      <c r="J98" s="53"/>
      <c r="K98" s="53"/>
      <c r="L98" s="53"/>
      <c r="M98" s="54"/>
      <c r="N98" s="53"/>
      <c r="O98" s="53"/>
      <c r="P98" s="53"/>
      <c r="Q98" s="53"/>
      <c r="R98" s="53"/>
      <c r="S98" s="57"/>
      <c r="T98" s="57"/>
      <c r="U98" s="53"/>
      <c r="V98" s="55"/>
      <c r="W98" s="55"/>
      <c r="X98" s="55"/>
      <c r="Y98" s="55"/>
      <c r="Z98" s="58"/>
    </row>
    <row r="99" spans="1:26" ht="30" customHeight="1">
      <c r="A99" s="48">
        <f t="shared" si="0"/>
        <v>98</v>
      </c>
      <c r="B99" s="52"/>
      <c r="C99" s="53"/>
      <c r="D99" s="53"/>
      <c r="E99" s="61"/>
      <c r="F99" s="55"/>
      <c r="G99" s="56"/>
      <c r="H99" s="53"/>
      <c r="I99" s="53"/>
      <c r="J99" s="53"/>
      <c r="K99" s="53"/>
      <c r="L99" s="53"/>
      <c r="M99" s="54"/>
      <c r="N99" s="53"/>
      <c r="O99" s="53"/>
      <c r="P99" s="53"/>
      <c r="Q99" s="53"/>
      <c r="R99" s="53"/>
      <c r="S99" s="57"/>
      <c r="T99" s="57"/>
      <c r="U99" s="53"/>
      <c r="V99" s="55"/>
      <c r="W99" s="55"/>
      <c r="X99" s="55"/>
      <c r="Y99" s="55"/>
      <c r="Z99" s="58"/>
    </row>
    <row r="100" spans="1:26" ht="30" customHeight="1">
      <c r="A100" s="48">
        <f t="shared" si="0"/>
        <v>99</v>
      </c>
      <c r="B100" s="52"/>
      <c r="C100" s="53"/>
      <c r="D100" s="53"/>
      <c r="E100" s="54"/>
      <c r="F100" s="55"/>
      <c r="G100" s="56"/>
      <c r="H100" s="53"/>
      <c r="I100" s="53"/>
      <c r="J100" s="53"/>
      <c r="K100" s="53"/>
      <c r="L100" s="53"/>
      <c r="M100" s="54"/>
      <c r="N100" s="53"/>
      <c r="O100" s="53"/>
      <c r="P100" s="53"/>
      <c r="Q100" s="53"/>
      <c r="R100" s="53"/>
      <c r="S100" s="57"/>
      <c r="T100" s="57"/>
      <c r="U100" s="53"/>
      <c r="V100" s="55"/>
      <c r="W100" s="55"/>
      <c r="X100" s="55"/>
      <c r="Y100" s="55"/>
      <c r="Z100" s="58"/>
    </row>
    <row r="101" spans="1:26" ht="30" customHeight="1">
      <c r="A101" s="48">
        <f t="shared" si="0"/>
        <v>100</v>
      </c>
      <c r="B101" s="52"/>
      <c r="C101" s="53"/>
      <c r="D101" s="53"/>
      <c r="E101" s="54"/>
      <c r="F101" s="55"/>
      <c r="G101" s="56"/>
      <c r="H101" s="53"/>
      <c r="I101" s="53"/>
      <c r="J101" s="53"/>
      <c r="K101" s="53"/>
      <c r="L101" s="53"/>
      <c r="M101" s="54"/>
      <c r="N101" s="53"/>
      <c r="O101" s="53"/>
      <c r="P101" s="53"/>
      <c r="Q101" s="53"/>
      <c r="R101" s="53"/>
      <c r="S101" s="57"/>
      <c r="T101" s="57"/>
      <c r="U101" s="53"/>
      <c r="V101" s="55"/>
      <c r="W101" s="55"/>
      <c r="X101" s="55"/>
      <c r="Y101" s="55"/>
      <c r="Z101" s="58"/>
    </row>
    <row r="102" spans="1:26" ht="30" customHeight="1">
      <c r="A102" s="48">
        <f t="shared" si="0"/>
        <v>101</v>
      </c>
      <c r="B102" s="52"/>
      <c r="C102" s="53"/>
      <c r="D102" s="53"/>
      <c r="E102" s="54"/>
      <c r="F102" s="55"/>
      <c r="G102" s="56"/>
      <c r="H102" s="53"/>
      <c r="I102" s="53"/>
      <c r="J102" s="53"/>
      <c r="K102" s="53"/>
      <c r="L102" s="53"/>
      <c r="M102" s="54"/>
      <c r="N102" s="53"/>
      <c r="O102" s="53"/>
      <c r="P102" s="53"/>
      <c r="Q102" s="53"/>
      <c r="R102" s="53"/>
      <c r="S102" s="57"/>
      <c r="T102" s="57"/>
      <c r="U102" s="53"/>
      <c r="V102" s="55"/>
      <c r="W102" s="55"/>
      <c r="X102" s="55"/>
      <c r="Y102" s="55"/>
      <c r="Z102" s="58"/>
    </row>
    <row r="103" spans="1:26" ht="30" customHeight="1">
      <c r="A103" s="48">
        <f t="shared" si="0"/>
        <v>102</v>
      </c>
      <c r="B103" s="52"/>
      <c r="C103" s="53"/>
      <c r="D103" s="53"/>
      <c r="E103" s="54"/>
      <c r="F103" s="55"/>
      <c r="G103" s="56"/>
      <c r="H103" s="53"/>
      <c r="I103" s="53"/>
      <c r="J103" s="53"/>
      <c r="K103" s="53"/>
      <c r="L103" s="53"/>
      <c r="M103" s="54"/>
      <c r="N103" s="53"/>
      <c r="O103" s="53"/>
      <c r="P103" s="53"/>
      <c r="Q103" s="53"/>
      <c r="R103" s="53"/>
      <c r="S103" s="57"/>
      <c r="T103" s="57"/>
      <c r="U103" s="53"/>
      <c r="V103" s="55"/>
      <c r="W103" s="55"/>
      <c r="X103" s="55"/>
      <c r="Y103" s="55"/>
      <c r="Z103" s="58"/>
    </row>
    <row r="104" spans="1:26" ht="30" customHeight="1">
      <c r="A104" s="48">
        <f t="shared" si="0"/>
        <v>103</v>
      </c>
      <c r="B104" s="52"/>
      <c r="C104" s="53"/>
      <c r="D104" s="53"/>
      <c r="E104" s="54"/>
      <c r="F104" s="55"/>
      <c r="G104" s="56"/>
      <c r="H104" s="53"/>
      <c r="I104" s="53"/>
      <c r="J104" s="53"/>
      <c r="K104" s="53"/>
      <c r="L104" s="53"/>
      <c r="M104" s="54"/>
      <c r="N104" s="53"/>
      <c r="O104" s="53"/>
      <c r="P104" s="53"/>
      <c r="Q104" s="53"/>
      <c r="R104" s="53"/>
      <c r="S104" s="57"/>
      <c r="T104" s="57"/>
      <c r="U104" s="53"/>
      <c r="V104" s="55"/>
      <c r="W104" s="55"/>
      <c r="X104" s="55"/>
      <c r="Y104" s="55"/>
      <c r="Z104" s="58"/>
    </row>
    <row r="105" spans="1:26" ht="30" customHeight="1">
      <c r="A105" s="48">
        <f t="shared" si="0"/>
        <v>104</v>
      </c>
      <c r="B105" s="52"/>
      <c r="C105" s="53"/>
      <c r="D105" s="53"/>
      <c r="E105" s="54"/>
      <c r="F105" s="63"/>
      <c r="G105" s="56"/>
      <c r="H105" s="53"/>
      <c r="I105" s="53"/>
      <c r="J105" s="53"/>
      <c r="K105" s="53"/>
      <c r="L105" s="53"/>
      <c r="M105" s="54"/>
      <c r="N105" s="53"/>
      <c r="O105" s="53"/>
      <c r="P105" s="53"/>
      <c r="Q105" s="53"/>
      <c r="R105" s="53"/>
      <c r="S105" s="57"/>
      <c r="T105" s="57"/>
      <c r="U105" s="53"/>
      <c r="V105" s="55"/>
      <c r="W105" s="55"/>
      <c r="X105" s="55"/>
      <c r="Y105" s="55"/>
      <c r="Z105" s="58"/>
    </row>
    <row r="106" spans="1:26" ht="30" customHeight="1">
      <c r="A106" s="48">
        <f t="shared" si="0"/>
        <v>105</v>
      </c>
      <c r="B106" s="52"/>
      <c r="C106" s="53"/>
      <c r="D106" s="53"/>
      <c r="E106" s="54"/>
      <c r="F106" s="55"/>
      <c r="G106" s="56"/>
      <c r="H106" s="53"/>
      <c r="I106" s="53"/>
      <c r="J106" s="53"/>
      <c r="K106" s="53"/>
      <c r="L106" s="53"/>
      <c r="M106" s="54"/>
      <c r="N106" s="53"/>
      <c r="O106" s="53"/>
      <c r="P106" s="53"/>
      <c r="Q106" s="53"/>
      <c r="R106" s="53"/>
      <c r="S106" s="57"/>
      <c r="T106" s="57"/>
      <c r="U106" s="53"/>
      <c r="V106" s="55"/>
      <c r="W106" s="55"/>
      <c r="X106" s="55"/>
      <c r="Y106" s="55"/>
      <c r="Z106" s="58"/>
    </row>
    <row r="107" spans="1:26" ht="30" customHeight="1">
      <c r="A107" s="48">
        <f t="shared" si="0"/>
        <v>106</v>
      </c>
      <c r="B107" s="52"/>
      <c r="C107" s="53"/>
      <c r="D107" s="53"/>
      <c r="E107" s="54"/>
      <c r="F107" s="55"/>
      <c r="G107" s="56"/>
      <c r="H107" s="53"/>
      <c r="I107" s="53"/>
      <c r="J107" s="53"/>
      <c r="K107" s="53"/>
      <c r="L107" s="53"/>
      <c r="M107" s="54"/>
      <c r="N107" s="53"/>
      <c r="O107" s="53"/>
      <c r="P107" s="53"/>
      <c r="Q107" s="53"/>
      <c r="R107" s="53"/>
      <c r="S107" s="57"/>
      <c r="T107" s="57"/>
      <c r="U107" s="53"/>
      <c r="V107" s="55"/>
      <c r="W107" s="55"/>
      <c r="X107" s="55"/>
      <c r="Y107" s="55"/>
      <c r="Z107" s="58"/>
    </row>
    <row r="108" spans="1:26" ht="30" customHeight="1">
      <c r="A108" s="48">
        <f t="shared" si="0"/>
        <v>107</v>
      </c>
      <c r="B108" s="52"/>
      <c r="C108" s="53"/>
      <c r="D108" s="53"/>
      <c r="E108" s="54"/>
      <c r="F108" s="55"/>
      <c r="G108" s="56"/>
      <c r="H108" s="56"/>
      <c r="I108" s="53"/>
      <c r="J108" s="53"/>
      <c r="K108" s="53"/>
      <c r="L108" s="53"/>
      <c r="M108" s="54"/>
      <c r="N108" s="53"/>
      <c r="O108" s="53"/>
      <c r="P108" s="53"/>
      <c r="Q108" s="53"/>
      <c r="R108" s="53"/>
      <c r="S108" s="57"/>
      <c r="T108" s="57"/>
      <c r="U108" s="53"/>
      <c r="V108" s="55"/>
      <c r="W108" s="55"/>
      <c r="X108" s="55"/>
      <c r="Y108" s="55"/>
      <c r="Z108" s="58"/>
    </row>
    <row r="109" spans="1:26" ht="30" customHeight="1">
      <c r="A109" s="48">
        <f t="shared" si="0"/>
        <v>108</v>
      </c>
      <c r="B109" s="52"/>
      <c r="C109" s="53"/>
      <c r="D109" s="53"/>
      <c r="E109" s="54"/>
      <c r="F109" s="55"/>
      <c r="G109" s="56"/>
      <c r="H109" s="53"/>
      <c r="I109" s="53"/>
      <c r="J109" s="53"/>
      <c r="K109" s="53"/>
      <c r="L109" s="53"/>
      <c r="M109" s="54"/>
      <c r="N109" s="53"/>
      <c r="O109" s="53"/>
      <c r="P109" s="53"/>
      <c r="Q109" s="53"/>
      <c r="R109" s="53"/>
      <c r="S109" s="57"/>
      <c r="T109" s="57"/>
      <c r="U109" s="53"/>
      <c r="V109" s="55"/>
      <c r="W109" s="55"/>
      <c r="X109" s="55"/>
      <c r="Y109" s="55"/>
      <c r="Z109" s="58"/>
    </row>
    <row r="110" spans="1:26" ht="30" customHeight="1">
      <c r="A110" s="48">
        <f t="shared" si="0"/>
        <v>109</v>
      </c>
      <c r="B110" s="52"/>
      <c r="C110" s="53"/>
      <c r="D110" s="53"/>
      <c r="E110" s="54"/>
      <c r="F110" s="55"/>
      <c r="G110" s="56"/>
      <c r="H110" s="53"/>
      <c r="I110" s="53"/>
      <c r="J110" s="53"/>
      <c r="K110" s="53"/>
      <c r="L110" s="53"/>
      <c r="M110" s="54"/>
      <c r="N110" s="56"/>
      <c r="O110" s="53"/>
      <c r="P110" s="53"/>
      <c r="Q110" s="53"/>
      <c r="R110" s="53"/>
      <c r="S110" s="57"/>
      <c r="T110" s="57"/>
      <c r="U110" s="53"/>
      <c r="V110" s="55"/>
      <c r="W110" s="55"/>
      <c r="X110" s="55"/>
      <c r="Y110" s="55"/>
      <c r="Z110" s="58"/>
    </row>
    <row r="111" spans="1:26" ht="30" customHeight="1">
      <c r="A111" s="48">
        <f t="shared" si="0"/>
        <v>110</v>
      </c>
      <c r="B111" s="52"/>
      <c r="C111" s="53"/>
      <c r="D111" s="53"/>
      <c r="E111" s="54"/>
      <c r="F111" s="55"/>
      <c r="G111" s="56"/>
      <c r="H111" s="53"/>
      <c r="I111" s="53"/>
      <c r="J111" s="53"/>
      <c r="K111" s="53"/>
      <c r="L111" s="53"/>
      <c r="M111" s="54"/>
      <c r="N111" s="56"/>
      <c r="O111" s="53"/>
      <c r="P111" s="53"/>
      <c r="Q111" s="53"/>
      <c r="R111" s="53"/>
      <c r="S111" s="57"/>
      <c r="T111" s="57"/>
      <c r="U111" s="53"/>
      <c r="V111" s="55"/>
      <c r="W111" s="55"/>
      <c r="X111" s="55"/>
      <c r="Y111" s="55"/>
      <c r="Z111" s="58"/>
    </row>
    <row r="112" spans="1:26" ht="30" customHeight="1">
      <c r="A112" s="48">
        <f t="shared" si="0"/>
        <v>111</v>
      </c>
      <c r="B112" s="52"/>
      <c r="C112" s="53"/>
      <c r="D112" s="53"/>
      <c r="E112" s="54"/>
      <c r="F112" s="55"/>
      <c r="G112" s="56"/>
      <c r="H112" s="53"/>
      <c r="I112" s="53"/>
      <c r="J112" s="53"/>
      <c r="K112" s="53"/>
      <c r="L112" s="53"/>
      <c r="M112" s="54"/>
      <c r="N112" s="56"/>
      <c r="O112" s="53"/>
      <c r="P112" s="53"/>
      <c r="Q112" s="53"/>
      <c r="R112" s="53"/>
      <c r="S112" s="57"/>
      <c r="T112" s="57"/>
      <c r="U112" s="53"/>
      <c r="V112" s="55"/>
      <c r="W112" s="55"/>
      <c r="X112" s="55"/>
      <c r="Y112" s="55"/>
      <c r="Z112" s="58"/>
    </row>
    <row r="113" spans="1:27" ht="30" customHeight="1">
      <c r="A113" s="48">
        <f t="shared" si="0"/>
        <v>112</v>
      </c>
      <c r="B113" s="52"/>
      <c r="C113" s="53"/>
      <c r="D113" s="53"/>
      <c r="E113" s="54"/>
      <c r="F113" s="62"/>
      <c r="G113" s="56"/>
      <c r="H113" s="53"/>
      <c r="I113" s="53"/>
      <c r="J113" s="53"/>
      <c r="K113" s="53"/>
      <c r="L113" s="53"/>
      <c r="M113" s="54"/>
      <c r="N113" s="53"/>
      <c r="O113" s="53"/>
      <c r="P113" s="53"/>
      <c r="Q113" s="53"/>
      <c r="R113" s="53"/>
      <c r="S113" s="57"/>
      <c r="T113" s="57"/>
      <c r="U113" s="53"/>
      <c r="V113" s="55"/>
      <c r="W113" s="55"/>
      <c r="X113" s="55"/>
      <c r="Y113" s="55"/>
      <c r="Z113" s="58"/>
    </row>
    <row r="114" spans="1:27" ht="30" customHeight="1">
      <c r="A114" s="48">
        <f t="shared" si="0"/>
        <v>113</v>
      </c>
      <c r="B114" s="52"/>
      <c r="C114" s="53"/>
      <c r="D114" s="53"/>
      <c r="E114" s="54"/>
      <c r="F114" s="55"/>
      <c r="G114" s="56"/>
      <c r="H114" s="53"/>
      <c r="I114" s="53"/>
      <c r="J114" s="53"/>
      <c r="K114" s="53"/>
      <c r="L114" s="53"/>
      <c r="M114" s="54"/>
      <c r="N114" s="53"/>
      <c r="O114" s="53"/>
      <c r="P114" s="53"/>
      <c r="Q114" s="53"/>
      <c r="R114" s="53"/>
      <c r="S114" s="57"/>
      <c r="T114" s="57"/>
      <c r="U114" s="53"/>
      <c r="V114" s="55"/>
      <c r="W114" s="55"/>
      <c r="X114" s="55"/>
      <c r="Y114" s="55"/>
      <c r="Z114" s="58"/>
    </row>
    <row r="115" spans="1:27" ht="30" customHeight="1">
      <c r="A115" s="48">
        <f t="shared" si="0"/>
        <v>114</v>
      </c>
      <c r="B115" s="52"/>
      <c r="C115" s="53"/>
      <c r="D115" s="53"/>
      <c r="E115" s="54"/>
      <c r="F115" s="55"/>
      <c r="G115" s="56"/>
      <c r="H115" s="53"/>
      <c r="I115" s="53"/>
      <c r="J115" s="53"/>
      <c r="K115" s="53"/>
      <c r="L115" s="53"/>
      <c r="M115" s="54"/>
      <c r="N115" s="53"/>
      <c r="O115" s="53"/>
      <c r="P115" s="53"/>
      <c r="Q115" s="53"/>
      <c r="R115" s="53"/>
      <c r="S115" s="57"/>
      <c r="T115" s="57"/>
      <c r="U115" s="53"/>
      <c r="V115" s="55"/>
      <c r="W115" s="55"/>
      <c r="X115" s="55"/>
      <c r="Y115" s="55"/>
      <c r="Z115" s="58"/>
    </row>
    <row r="116" spans="1:27" ht="30" customHeight="1">
      <c r="A116" s="48">
        <f t="shared" si="0"/>
        <v>115</v>
      </c>
      <c r="B116" s="52"/>
      <c r="C116" s="53"/>
      <c r="D116" s="53"/>
      <c r="E116" s="54"/>
      <c r="F116" s="55"/>
      <c r="G116" s="56"/>
      <c r="H116" s="53"/>
      <c r="I116" s="53"/>
      <c r="J116" s="53"/>
      <c r="K116" s="53"/>
      <c r="L116" s="53"/>
      <c r="M116" s="54"/>
      <c r="N116" s="53"/>
      <c r="O116" s="53"/>
      <c r="P116" s="53"/>
      <c r="Q116" s="53"/>
      <c r="R116" s="53"/>
      <c r="S116" s="57"/>
      <c r="T116" s="57"/>
      <c r="U116" s="53"/>
      <c r="V116" s="55"/>
      <c r="W116" s="55"/>
      <c r="X116" s="55"/>
      <c r="Y116" s="55"/>
      <c r="Z116" s="58"/>
    </row>
    <row r="117" spans="1:27" ht="30" customHeight="1">
      <c r="A117" s="48">
        <f t="shared" si="0"/>
        <v>116</v>
      </c>
      <c r="B117" s="52"/>
      <c r="C117" s="53"/>
      <c r="D117" s="53"/>
      <c r="E117" s="54"/>
      <c r="F117" s="55"/>
      <c r="G117" s="56"/>
      <c r="H117" s="53"/>
      <c r="I117" s="53"/>
      <c r="J117" s="53"/>
      <c r="K117" s="53"/>
      <c r="L117" s="53"/>
      <c r="M117" s="54"/>
      <c r="N117" s="53"/>
      <c r="O117" s="53"/>
      <c r="P117" s="53"/>
      <c r="Q117" s="53"/>
      <c r="R117" s="53"/>
      <c r="S117" s="57"/>
      <c r="T117" s="57"/>
      <c r="U117" s="53"/>
      <c r="V117" s="55"/>
      <c r="W117" s="55"/>
      <c r="X117" s="55"/>
      <c r="Y117" s="55"/>
      <c r="Z117" s="58"/>
    </row>
    <row r="118" spans="1:27" ht="30" customHeight="1">
      <c r="A118" s="48">
        <f t="shared" si="0"/>
        <v>117</v>
      </c>
      <c r="B118" s="52"/>
      <c r="C118" s="53"/>
      <c r="D118" s="53"/>
      <c r="E118" s="54"/>
      <c r="F118" s="62"/>
      <c r="G118" s="56"/>
      <c r="H118" s="53"/>
      <c r="I118" s="53"/>
      <c r="J118" s="53"/>
      <c r="K118" s="53"/>
      <c r="L118" s="53"/>
      <c r="M118" s="54"/>
      <c r="N118" s="53"/>
      <c r="O118" s="53"/>
      <c r="P118" s="53"/>
      <c r="Q118" s="53"/>
      <c r="R118" s="53"/>
      <c r="S118" s="57"/>
      <c r="T118" s="57"/>
      <c r="U118" s="53"/>
      <c r="V118" s="55"/>
      <c r="W118" s="55"/>
      <c r="X118" s="55"/>
      <c r="Y118" s="55"/>
      <c r="Z118" s="31"/>
    </row>
    <row r="119" spans="1:27" ht="30" customHeight="1">
      <c r="A119" s="48">
        <f t="shared" si="0"/>
        <v>118</v>
      </c>
      <c r="B119" s="52"/>
      <c r="C119" s="53"/>
      <c r="D119" s="53"/>
      <c r="E119" s="54"/>
      <c r="F119" s="55"/>
      <c r="G119" s="56"/>
      <c r="H119" s="53"/>
      <c r="I119" s="53"/>
      <c r="J119" s="53"/>
      <c r="K119" s="53"/>
      <c r="L119" s="53"/>
      <c r="M119" s="54"/>
      <c r="N119" s="53"/>
      <c r="O119" s="53"/>
      <c r="P119" s="53"/>
      <c r="Q119" s="53"/>
      <c r="R119" s="53"/>
      <c r="S119" s="57"/>
      <c r="T119" s="57"/>
      <c r="U119" s="53"/>
      <c r="V119" s="55"/>
      <c r="W119" s="55"/>
      <c r="X119" s="55"/>
      <c r="Y119" s="55"/>
      <c r="Z119" s="58"/>
    </row>
    <row r="120" spans="1:27" ht="30" customHeight="1">
      <c r="A120" s="48">
        <f t="shared" si="0"/>
        <v>119</v>
      </c>
      <c r="B120" s="52"/>
      <c r="C120" s="53"/>
      <c r="D120" s="53"/>
      <c r="E120" s="54"/>
      <c r="F120" s="55"/>
      <c r="G120" s="56"/>
      <c r="H120" s="53"/>
      <c r="I120" s="53"/>
      <c r="J120" s="53"/>
      <c r="K120" s="53"/>
      <c r="L120" s="53"/>
      <c r="M120" s="54"/>
      <c r="N120" s="53"/>
      <c r="O120" s="53"/>
      <c r="P120" s="53"/>
      <c r="Q120" s="53"/>
      <c r="R120" s="53"/>
      <c r="S120" s="57"/>
      <c r="T120" s="57"/>
      <c r="U120" s="53"/>
      <c r="V120" s="55"/>
      <c r="W120" s="55"/>
      <c r="X120" s="55"/>
      <c r="Y120" s="55"/>
      <c r="Z120" s="58"/>
    </row>
    <row r="121" spans="1:27" s="69" customFormat="1" ht="30" customHeight="1">
      <c r="A121" s="48">
        <f t="shared" si="0"/>
        <v>120</v>
      </c>
      <c r="B121" s="52"/>
      <c r="C121" s="53"/>
      <c r="D121" s="53"/>
      <c r="E121" s="54"/>
      <c r="F121" s="55"/>
      <c r="G121" s="56"/>
      <c r="H121" s="53"/>
      <c r="I121" s="53"/>
      <c r="J121" s="53"/>
      <c r="K121" s="53"/>
      <c r="L121" s="53"/>
      <c r="M121" s="54"/>
      <c r="N121" s="53"/>
      <c r="O121" s="53"/>
      <c r="P121" s="53"/>
      <c r="Q121" s="53"/>
      <c r="R121" s="53"/>
      <c r="S121" s="57"/>
      <c r="T121" s="57"/>
      <c r="U121" s="53"/>
      <c r="V121" s="55"/>
      <c r="W121" s="55"/>
      <c r="X121" s="55"/>
      <c r="Y121" s="55"/>
      <c r="Z121" s="58"/>
    </row>
    <row r="122" spans="1:27" s="69" customFormat="1" ht="30" customHeight="1">
      <c r="A122" s="48">
        <f t="shared" si="0"/>
        <v>121</v>
      </c>
      <c r="B122" s="52"/>
      <c r="C122" s="64"/>
      <c r="D122" s="64"/>
      <c r="E122" s="65"/>
      <c r="F122" s="66"/>
      <c r="G122" s="67"/>
      <c r="H122" s="67"/>
      <c r="I122" s="64"/>
      <c r="J122" s="64"/>
      <c r="K122" s="64"/>
      <c r="L122" s="64"/>
      <c r="M122" s="65"/>
      <c r="N122" s="64"/>
      <c r="O122" s="64"/>
      <c r="P122" s="64"/>
      <c r="Q122" s="64"/>
      <c r="R122" s="64"/>
      <c r="S122" s="64"/>
      <c r="T122" s="68"/>
      <c r="U122" s="64"/>
      <c r="V122" s="68"/>
      <c r="W122" s="64"/>
      <c r="X122" s="66"/>
      <c r="Y122" s="66"/>
      <c r="Z122" s="58"/>
    </row>
    <row r="123" spans="1:27" s="72" customFormat="1" ht="30" customHeight="1">
      <c r="A123" s="48">
        <f t="shared" si="0"/>
        <v>122</v>
      </c>
      <c r="B123" s="52"/>
      <c r="C123" s="53"/>
      <c r="D123" s="53"/>
      <c r="E123" s="54"/>
      <c r="F123" s="55"/>
      <c r="G123" s="56"/>
      <c r="H123" s="53"/>
      <c r="I123" s="53"/>
      <c r="J123" s="53"/>
      <c r="K123" s="53"/>
      <c r="L123" s="53"/>
      <c r="M123" s="54"/>
      <c r="N123" s="53"/>
      <c r="O123" s="53"/>
      <c r="P123" s="53"/>
      <c r="Q123" s="53"/>
      <c r="R123" s="53"/>
      <c r="S123" s="57"/>
      <c r="T123" s="57"/>
      <c r="U123" s="53"/>
      <c r="V123" s="55"/>
      <c r="W123" s="55"/>
      <c r="X123" s="55"/>
      <c r="Y123" s="55"/>
      <c r="Z123" s="58"/>
      <c r="AA123" s="71"/>
    </row>
    <row r="124" spans="1:27" ht="30" customHeight="1">
      <c r="A124" s="48">
        <f t="shared" si="0"/>
        <v>123</v>
      </c>
      <c r="B124" s="52"/>
      <c r="C124" s="53"/>
      <c r="D124" s="53"/>
      <c r="E124" s="54"/>
      <c r="F124" s="55"/>
      <c r="G124" s="56"/>
      <c r="H124" s="53"/>
      <c r="I124" s="53"/>
      <c r="J124" s="53"/>
      <c r="K124" s="53"/>
      <c r="L124" s="53"/>
      <c r="M124" s="54"/>
      <c r="N124" s="53"/>
      <c r="O124" s="53"/>
      <c r="P124" s="53"/>
      <c r="Q124" s="53"/>
      <c r="R124" s="53"/>
      <c r="S124" s="57"/>
      <c r="T124" s="57"/>
      <c r="U124" s="53"/>
      <c r="V124" s="55"/>
      <c r="W124" s="55"/>
      <c r="X124" s="55"/>
      <c r="Y124" s="55"/>
      <c r="Z124" s="58"/>
    </row>
    <row r="125" spans="1:27" ht="30" customHeight="1">
      <c r="A125" s="48">
        <f t="shared" si="0"/>
        <v>124</v>
      </c>
      <c r="B125" s="52"/>
      <c r="C125" s="53"/>
      <c r="D125" s="53"/>
      <c r="E125" s="54"/>
      <c r="F125" s="55"/>
      <c r="G125" s="56"/>
      <c r="H125" s="53"/>
      <c r="I125" s="53"/>
      <c r="J125" s="53"/>
      <c r="K125" s="53"/>
      <c r="L125" s="53"/>
      <c r="M125" s="54"/>
      <c r="N125" s="53"/>
      <c r="O125" s="53"/>
      <c r="P125" s="53"/>
      <c r="Q125" s="53"/>
      <c r="R125" s="53"/>
      <c r="S125" s="57"/>
      <c r="T125" s="57"/>
      <c r="U125" s="53"/>
      <c r="V125" s="55"/>
      <c r="W125" s="55"/>
      <c r="X125" s="55"/>
      <c r="Y125" s="55"/>
      <c r="Z125" s="31"/>
    </row>
    <row r="126" spans="1:27" ht="30" customHeight="1">
      <c r="A126" s="48">
        <f t="shared" si="0"/>
        <v>125</v>
      </c>
      <c r="B126" s="52"/>
      <c r="C126" s="53"/>
      <c r="D126" s="53"/>
      <c r="E126" s="54"/>
      <c r="F126" s="55"/>
      <c r="G126" s="56"/>
      <c r="H126" s="53"/>
      <c r="I126" s="53"/>
      <c r="J126" s="53"/>
      <c r="K126" s="53"/>
      <c r="L126" s="53"/>
      <c r="M126" s="54"/>
      <c r="N126" s="53"/>
      <c r="O126" s="53"/>
      <c r="P126" s="53"/>
      <c r="Q126" s="53"/>
      <c r="R126" s="53"/>
      <c r="S126" s="57"/>
      <c r="T126" s="57"/>
      <c r="U126" s="53"/>
      <c r="V126" s="55"/>
      <c r="W126" s="55"/>
      <c r="X126" s="55"/>
      <c r="Y126" s="55"/>
      <c r="Z126" s="31"/>
    </row>
    <row r="127" spans="1:27" ht="30" customHeight="1">
      <c r="A127" s="48">
        <f t="shared" si="0"/>
        <v>126</v>
      </c>
      <c r="B127" s="52"/>
      <c r="C127" s="53"/>
      <c r="D127" s="53"/>
      <c r="E127" s="54"/>
      <c r="F127" s="55"/>
      <c r="G127" s="56"/>
      <c r="H127" s="53"/>
      <c r="I127" s="53"/>
      <c r="J127" s="53"/>
      <c r="K127" s="53"/>
      <c r="L127" s="53"/>
      <c r="M127" s="54"/>
      <c r="N127" s="53"/>
      <c r="O127" s="53"/>
      <c r="P127" s="53"/>
      <c r="Q127" s="53"/>
      <c r="R127" s="53"/>
      <c r="S127" s="57"/>
      <c r="T127" s="57"/>
      <c r="U127" s="53"/>
      <c r="V127" s="55"/>
      <c r="W127" s="55"/>
      <c r="X127" s="55"/>
      <c r="Y127" s="55"/>
      <c r="Z127" s="58"/>
    </row>
    <row r="128" spans="1:27" ht="30" customHeight="1">
      <c r="A128" s="48">
        <f t="shared" si="0"/>
        <v>127</v>
      </c>
      <c r="B128" s="52"/>
      <c r="C128" s="53"/>
      <c r="D128" s="53"/>
      <c r="E128" s="54"/>
      <c r="F128" s="55"/>
      <c r="G128" s="56"/>
      <c r="H128" s="53"/>
      <c r="I128" s="53"/>
      <c r="J128" s="53"/>
      <c r="K128" s="53"/>
      <c r="L128" s="53"/>
      <c r="M128" s="54"/>
      <c r="N128" s="53"/>
      <c r="O128" s="53"/>
      <c r="P128" s="53"/>
      <c r="Q128" s="53"/>
      <c r="R128" s="53"/>
      <c r="S128" s="53"/>
      <c r="T128" s="53"/>
      <c r="U128" s="53"/>
      <c r="V128" s="53"/>
      <c r="W128" s="55"/>
      <c r="X128" s="55"/>
      <c r="Y128" s="55"/>
      <c r="Z128" s="58"/>
    </row>
    <row r="129" spans="1:26" ht="30" customHeight="1">
      <c r="A129" s="48">
        <f t="shared" si="0"/>
        <v>128</v>
      </c>
      <c r="B129" s="52"/>
      <c r="C129" s="53"/>
      <c r="D129" s="53"/>
      <c r="E129" s="54"/>
      <c r="F129" s="55"/>
      <c r="G129" s="56"/>
      <c r="H129" s="53"/>
      <c r="I129" s="53"/>
      <c r="J129" s="53"/>
      <c r="K129" s="53"/>
      <c r="L129" s="53"/>
      <c r="M129" s="54"/>
      <c r="N129" s="53"/>
      <c r="O129" s="53"/>
      <c r="P129" s="53"/>
      <c r="Q129" s="53"/>
      <c r="R129" s="53"/>
      <c r="S129" s="57"/>
      <c r="T129" s="57"/>
      <c r="U129" s="53"/>
      <c r="V129" s="55"/>
      <c r="W129" s="55"/>
      <c r="X129" s="55"/>
      <c r="Y129" s="55"/>
      <c r="Z129" s="30"/>
    </row>
    <row r="130" spans="1:26" ht="30" customHeight="1">
      <c r="A130" s="48">
        <f t="shared" si="0"/>
        <v>129</v>
      </c>
      <c r="B130" s="52"/>
      <c r="C130" s="53"/>
      <c r="D130" s="53"/>
      <c r="E130" s="54"/>
      <c r="F130" s="55"/>
      <c r="G130" s="56"/>
      <c r="H130" s="53"/>
      <c r="I130" s="53"/>
      <c r="J130" s="53"/>
      <c r="K130" s="53"/>
      <c r="L130" s="53"/>
      <c r="M130" s="54"/>
      <c r="N130" s="53"/>
      <c r="O130" s="53"/>
      <c r="P130" s="53"/>
      <c r="Q130" s="53"/>
      <c r="R130" s="53"/>
      <c r="S130" s="57"/>
      <c r="T130" s="57"/>
      <c r="U130" s="53"/>
      <c r="V130" s="55"/>
      <c r="W130" s="55"/>
      <c r="X130" s="55"/>
      <c r="Y130" s="55"/>
      <c r="Z130" s="58"/>
    </row>
    <row r="131" spans="1:26" ht="30" customHeight="1">
      <c r="A131" s="48">
        <f t="shared" si="0"/>
        <v>130</v>
      </c>
      <c r="B131" s="52"/>
      <c r="C131" s="53"/>
      <c r="D131" s="53"/>
      <c r="E131" s="54"/>
      <c r="F131" s="62"/>
      <c r="G131" s="56"/>
      <c r="H131" s="53"/>
      <c r="I131" s="53"/>
      <c r="J131" s="53"/>
      <c r="K131" s="53"/>
      <c r="L131" s="53"/>
      <c r="M131" s="54"/>
      <c r="N131" s="53"/>
      <c r="O131" s="53"/>
      <c r="P131" s="53"/>
      <c r="Q131" s="53"/>
      <c r="R131" s="53"/>
      <c r="S131" s="57"/>
      <c r="T131" s="57"/>
      <c r="U131" s="53"/>
      <c r="V131" s="55"/>
      <c r="W131" s="55"/>
      <c r="X131" s="55"/>
      <c r="Y131" s="55"/>
      <c r="Z131" s="30"/>
    </row>
    <row r="132" spans="1:26" ht="30" customHeight="1">
      <c r="A132" s="48">
        <f t="shared" si="0"/>
        <v>131</v>
      </c>
      <c r="B132" s="52"/>
      <c r="C132" s="53"/>
      <c r="D132" s="53"/>
      <c r="E132" s="54"/>
      <c r="F132" s="62"/>
      <c r="G132" s="56"/>
      <c r="H132" s="53"/>
      <c r="I132" s="53"/>
      <c r="J132" s="53"/>
      <c r="K132" s="53"/>
      <c r="L132" s="53"/>
      <c r="M132" s="54"/>
      <c r="N132" s="53"/>
      <c r="O132" s="53"/>
      <c r="P132" s="53"/>
      <c r="Q132" s="53"/>
      <c r="R132" s="53"/>
      <c r="S132" s="57"/>
      <c r="T132" s="57"/>
      <c r="U132" s="53"/>
      <c r="V132" s="55"/>
      <c r="W132" s="55"/>
      <c r="X132" s="55"/>
      <c r="Y132" s="55"/>
      <c r="Z132" s="31"/>
    </row>
    <row r="133" spans="1:26" ht="30" customHeight="1">
      <c r="A133" s="48">
        <f t="shared" si="0"/>
        <v>132</v>
      </c>
      <c r="B133" s="52"/>
      <c r="C133" s="53"/>
      <c r="D133" s="53"/>
      <c r="E133" s="54"/>
      <c r="F133" s="56"/>
      <c r="G133" s="56"/>
      <c r="H133" s="53"/>
      <c r="I133" s="53"/>
      <c r="J133" s="53"/>
      <c r="K133" s="53"/>
      <c r="L133" s="53"/>
      <c r="M133" s="56"/>
      <c r="N133" s="56"/>
      <c r="O133" s="53"/>
      <c r="P133" s="53"/>
      <c r="Q133" s="53"/>
      <c r="R133" s="53"/>
      <c r="S133" s="53"/>
      <c r="T133" s="53"/>
      <c r="U133" s="53"/>
      <c r="V133" s="53"/>
      <c r="W133" s="53"/>
      <c r="X133" s="53"/>
      <c r="Y133" s="53"/>
      <c r="Z133" s="58"/>
    </row>
    <row r="134" spans="1:26" ht="30" customHeight="1">
      <c r="A134" s="48">
        <f t="shared" si="0"/>
        <v>133</v>
      </c>
      <c r="B134" s="52"/>
      <c r="C134" s="53"/>
      <c r="D134" s="53"/>
      <c r="E134" s="54"/>
      <c r="F134" s="56"/>
      <c r="G134" s="56"/>
      <c r="H134" s="53"/>
      <c r="I134" s="53"/>
      <c r="J134" s="53"/>
      <c r="K134" s="53"/>
      <c r="L134" s="53"/>
      <c r="M134" s="56"/>
      <c r="N134" s="56"/>
      <c r="O134" s="53"/>
      <c r="P134" s="53"/>
      <c r="Q134" s="53"/>
      <c r="R134" s="53"/>
      <c r="S134" s="53"/>
      <c r="T134" s="53"/>
      <c r="U134" s="53"/>
      <c r="V134" s="53"/>
      <c r="W134" s="53"/>
      <c r="X134" s="53"/>
      <c r="Y134" s="53"/>
      <c r="Z134" s="58"/>
    </row>
    <row r="135" spans="1:26" ht="30" customHeight="1">
      <c r="A135" s="48">
        <f t="shared" si="0"/>
        <v>134</v>
      </c>
      <c r="B135" s="52"/>
      <c r="C135" s="53"/>
      <c r="D135" s="53"/>
      <c r="E135" s="54"/>
      <c r="F135" s="56"/>
      <c r="G135" s="56"/>
      <c r="H135" s="53"/>
      <c r="I135" s="53"/>
      <c r="J135" s="53"/>
      <c r="K135" s="53"/>
      <c r="L135" s="53"/>
      <c r="M135" s="56"/>
      <c r="N135" s="56"/>
      <c r="O135" s="53"/>
      <c r="P135" s="53"/>
      <c r="Q135" s="53"/>
      <c r="R135" s="53"/>
      <c r="S135" s="53"/>
      <c r="T135" s="53"/>
      <c r="U135" s="53"/>
      <c r="V135" s="53"/>
      <c r="W135" s="53"/>
      <c r="X135" s="53"/>
      <c r="Y135" s="53"/>
      <c r="Z135" s="58"/>
    </row>
    <row r="136" spans="1:26" ht="30" customHeight="1"/>
    <row r="137" spans="1:26" ht="30" customHeight="1"/>
    <row r="138" spans="1:26" ht="30" customHeight="1"/>
    <row r="139" spans="1:26" ht="30" customHeight="1"/>
    <row r="140" spans="1:26" ht="30" customHeight="1"/>
    <row r="141" spans="1:26" ht="30" customHeight="1"/>
    <row r="142" spans="1:26" ht="30" customHeight="1"/>
    <row r="143" spans="1:26" ht="30" customHeight="1"/>
    <row r="144" spans="1:26" ht="30" customHeight="1"/>
    <row r="145" ht="30" customHeight="1"/>
    <row r="146" ht="30" customHeight="1"/>
    <row r="147" ht="30" customHeight="1"/>
    <row r="148" ht="30" customHeight="1"/>
    <row r="149" ht="30" customHeight="1"/>
    <row r="150" ht="30" customHeight="1"/>
    <row r="151" ht="30" customHeight="1"/>
    <row r="152" ht="30" customHeight="1"/>
    <row r="153" ht="30" customHeight="1"/>
    <row r="154" ht="30" customHeight="1"/>
    <row r="155" ht="30" customHeight="1"/>
    <row r="156" ht="30" customHeight="1"/>
    <row r="157" ht="30" customHeight="1"/>
    <row r="158" ht="30" customHeight="1"/>
    <row r="159" ht="30" customHeight="1"/>
    <row r="160" ht="30" customHeight="1"/>
    <row r="161" ht="30" customHeight="1"/>
    <row r="162" ht="30" customHeight="1"/>
    <row r="163" ht="30" customHeight="1"/>
    <row r="164" ht="30" customHeight="1"/>
    <row r="165" ht="30" customHeight="1"/>
    <row r="166" ht="30" customHeight="1"/>
    <row r="167" ht="30" customHeight="1"/>
    <row r="168" ht="30" customHeight="1"/>
    <row r="169" ht="30" customHeight="1"/>
    <row r="170" ht="30" customHeight="1"/>
    <row r="171" ht="30" customHeight="1"/>
    <row r="172" ht="30" customHeight="1"/>
    <row r="173" ht="30" customHeight="1"/>
    <row r="174" ht="30" customHeight="1"/>
    <row r="175" ht="30" customHeight="1"/>
    <row r="176" ht="30" customHeight="1"/>
    <row r="177" ht="30" customHeight="1"/>
    <row r="178" ht="30" customHeight="1"/>
    <row r="179" ht="30" customHeight="1"/>
  </sheetData>
  <sheetProtection algorithmName="SHA-512" hashValue="q1XuyTnTx8zx9EXTvgF4AI2BjkG5kxJ+Gj2o/oHls4eOLEIIuVxZ+LohoHFy5VuwsfrVr+M/qzY7F4HnhQYSoQ==" saltValue="doLs0apE3OR6bnkMJ0HNSQ==" spinCount="100000" sheet="1" objects="1" scenarios="1"/>
  <autoFilter ref="A1:AA135" xr:uid="{1088DB91-D067-4838-8621-F2F80BAC2737}"/>
  <phoneticPr fontId="3"/>
  <printOptions horizontalCentered="1"/>
  <pageMargins left="0.70866141732283472" right="0.70866141732283472" top="0.74803149606299213" bottom="0.74803149606299213" header="0.31496062992125984" footer="0.31496062992125984"/>
  <pageSetup paperSize="9" scale="10" fitToHeight="0" orientation="landscape" r:id="rId1"/>
  <headerFooter>
    <oddHeader xml:space="preserve">&amp;C&amp;"-,太字"&amp;60令和７年度　オープンハウス開催講座一覧
</oddHeader>
    <oddFooter>&amp;R&amp;"-,太字"&amp;50&amp;P</oddFooter>
  </headerFooter>
  <rowBreaks count="6" manualBreakCount="6">
    <brk id="18" max="16383" man="1"/>
    <brk id="35" max="16383" man="1"/>
    <brk id="46" max="16383" man="1"/>
    <brk id="57" max="16383" man="1"/>
    <brk id="64" max="16383" man="1"/>
    <brk id="6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9A9AA-B5DD-4B6D-BAC5-DFD11E4C1C59}">
  <sheetPr codeName="Sheet4"/>
  <dimension ref="A1:C64"/>
  <sheetViews>
    <sheetView view="pageBreakPreview" topLeftCell="A55" zoomScaleNormal="100" zoomScaleSheetLayoutView="100" workbookViewId="0">
      <selection activeCell="C64" sqref="C64"/>
    </sheetView>
  </sheetViews>
  <sheetFormatPr defaultRowHeight="13.5"/>
  <cols>
    <col min="1" max="1" width="6.375" style="7" customWidth="1"/>
    <col min="2" max="2" width="49.5" style="7" customWidth="1"/>
    <col min="3" max="16384" width="9" style="2"/>
  </cols>
  <sheetData>
    <row r="1" spans="1:3" ht="39.950000000000003" customHeight="1">
      <c r="A1" s="7">
        <f>ROW()</f>
        <v>1</v>
      </c>
      <c r="B1" s="6" t="s">
        <v>4</v>
      </c>
      <c r="C1" s="7">
        <f>ROW()</f>
        <v>1</v>
      </c>
    </row>
    <row r="2" spans="1:3" s="3" customFormat="1" ht="39.950000000000003" customHeight="1">
      <c r="A2" s="7">
        <f>ROW()</f>
        <v>2</v>
      </c>
      <c r="B2" s="6" t="s">
        <v>5</v>
      </c>
      <c r="C2" s="7">
        <f>ROW()</f>
        <v>2</v>
      </c>
    </row>
    <row r="3" spans="1:3" ht="39.950000000000003" customHeight="1">
      <c r="A3" s="7">
        <f>ROW()</f>
        <v>3</v>
      </c>
      <c r="B3" s="6" t="s">
        <v>6</v>
      </c>
      <c r="C3" s="7">
        <f>ROW()</f>
        <v>3</v>
      </c>
    </row>
    <row r="4" spans="1:3" s="3" customFormat="1" ht="39.950000000000003" customHeight="1">
      <c r="A4" s="7">
        <f>ROW()</f>
        <v>4</v>
      </c>
      <c r="B4" s="6" t="s">
        <v>7</v>
      </c>
      <c r="C4" s="7">
        <f>ROW()</f>
        <v>4</v>
      </c>
    </row>
    <row r="5" spans="1:3" ht="39.950000000000003" customHeight="1">
      <c r="A5" s="7">
        <f>ROW()</f>
        <v>5</v>
      </c>
      <c r="B5" s="6" t="s">
        <v>8</v>
      </c>
      <c r="C5" s="7">
        <f>ROW()</f>
        <v>5</v>
      </c>
    </row>
    <row r="6" spans="1:3" ht="39.950000000000003" customHeight="1">
      <c r="A6" s="7">
        <f>ROW()</f>
        <v>6</v>
      </c>
      <c r="B6" s="6" t="s">
        <v>9</v>
      </c>
      <c r="C6" s="7">
        <f>ROW()</f>
        <v>6</v>
      </c>
    </row>
    <row r="7" spans="1:3" ht="39.950000000000003" customHeight="1">
      <c r="A7" s="7">
        <f>ROW()</f>
        <v>7</v>
      </c>
      <c r="B7" s="6" t="s">
        <v>10</v>
      </c>
      <c r="C7" s="7">
        <f>ROW()</f>
        <v>7</v>
      </c>
    </row>
    <row r="8" spans="1:3" ht="39.950000000000003" customHeight="1">
      <c r="A8" s="7">
        <f>ROW()</f>
        <v>8</v>
      </c>
      <c r="B8" s="6" t="s">
        <v>11</v>
      </c>
      <c r="C8" s="7">
        <f>ROW()</f>
        <v>8</v>
      </c>
    </row>
    <row r="9" spans="1:3" ht="39.950000000000003" customHeight="1">
      <c r="A9" s="7">
        <f>ROW()</f>
        <v>9</v>
      </c>
      <c r="B9" s="6" t="s">
        <v>12</v>
      </c>
      <c r="C9" s="7">
        <f>ROW()</f>
        <v>9</v>
      </c>
    </row>
    <row r="10" spans="1:3" ht="39.950000000000003" customHeight="1">
      <c r="A10" s="7">
        <f>ROW()</f>
        <v>10</v>
      </c>
      <c r="B10" s="6" t="s">
        <v>13</v>
      </c>
      <c r="C10" s="7">
        <f>ROW()</f>
        <v>10</v>
      </c>
    </row>
    <row r="11" spans="1:3" ht="39.950000000000003" customHeight="1">
      <c r="A11" s="7">
        <f>ROW()</f>
        <v>11</v>
      </c>
      <c r="B11" s="6" t="s">
        <v>14</v>
      </c>
      <c r="C11" s="7">
        <f>ROW()</f>
        <v>11</v>
      </c>
    </row>
    <row r="12" spans="1:3" ht="39.950000000000003" customHeight="1">
      <c r="A12" s="7">
        <f>ROW()</f>
        <v>12</v>
      </c>
      <c r="B12" s="6" t="s">
        <v>15</v>
      </c>
      <c r="C12" s="7">
        <f>ROW()</f>
        <v>12</v>
      </c>
    </row>
    <row r="13" spans="1:3" ht="39.950000000000003" customHeight="1">
      <c r="A13" s="7">
        <f>ROW()</f>
        <v>13</v>
      </c>
      <c r="B13" s="6" t="s">
        <v>16</v>
      </c>
      <c r="C13" s="7">
        <f>ROW()</f>
        <v>13</v>
      </c>
    </row>
    <row r="14" spans="1:3" ht="39.950000000000003" customHeight="1">
      <c r="A14" s="7">
        <f>ROW()</f>
        <v>14</v>
      </c>
      <c r="B14" s="6" t="s">
        <v>17</v>
      </c>
      <c r="C14" s="7">
        <f>ROW()</f>
        <v>14</v>
      </c>
    </row>
    <row r="15" spans="1:3" ht="39.950000000000003" customHeight="1">
      <c r="A15" s="7">
        <f>ROW()</f>
        <v>15</v>
      </c>
      <c r="B15" s="6" t="s">
        <v>18</v>
      </c>
      <c r="C15" s="7">
        <f>ROW()</f>
        <v>15</v>
      </c>
    </row>
    <row r="16" spans="1:3" ht="39.950000000000003" customHeight="1">
      <c r="A16" s="7">
        <f>ROW()</f>
        <v>16</v>
      </c>
      <c r="B16" s="6" t="s">
        <v>19</v>
      </c>
      <c r="C16" s="7">
        <f>ROW()</f>
        <v>16</v>
      </c>
    </row>
    <row r="17" spans="1:3" ht="39.950000000000003" customHeight="1">
      <c r="A17" s="7">
        <f>ROW()</f>
        <v>17</v>
      </c>
      <c r="B17" s="6" t="s">
        <v>20</v>
      </c>
      <c r="C17" s="7">
        <f>ROW()</f>
        <v>17</v>
      </c>
    </row>
    <row r="18" spans="1:3" ht="39.950000000000003" customHeight="1">
      <c r="A18" s="7">
        <f>ROW()</f>
        <v>18</v>
      </c>
      <c r="B18" s="6" t="s">
        <v>21</v>
      </c>
      <c r="C18" s="7">
        <f>ROW()</f>
        <v>18</v>
      </c>
    </row>
    <row r="19" spans="1:3" ht="39.950000000000003" customHeight="1">
      <c r="A19" s="7">
        <f>ROW()</f>
        <v>19</v>
      </c>
      <c r="B19" s="6" t="s">
        <v>22</v>
      </c>
      <c r="C19" s="7">
        <f>ROW()</f>
        <v>19</v>
      </c>
    </row>
    <row r="20" spans="1:3" ht="39.950000000000003" customHeight="1">
      <c r="A20" s="7">
        <f>ROW()</f>
        <v>20</v>
      </c>
      <c r="B20" s="6" t="s">
        <v>23</v>
      </c>
      <c r="C20" s="7">
        <f>ROW()</f>
        <v>20</v>
      </c>
    </row>
    <row r="21" spans="1:3" ht="39.950000000000003" customHeight="1">
      <c r="A21" s="7">
        <f>ROW()</f>
        <v>21</v>
      </c>
      <c r="B21" s="6" t="s">
        <v>24</v>
      </c>
      <c r="C21" s="7">
        <f>ROW()</f>
        <v>21</v>
      </c>
    </row>
    <row r="22" spans="1:3" ht="39.950000000000003" customHeight="1">
      <c r="A22" s="7">
        <f>ROW()</f>
        <v>22</v>
      </c>
      <c r="B22" s="6" t="s">
        <v>25</v>
      </c>
      <c r="C22" s="7">
        <f>ROW()</f>
        <v>22</v>
      </c>
    </row>
    <row r="23" spans="1:3" ht="39.950000000000003" customHeight="1">
      <c r="A23" s="7">
        <f>ROW()</f>
        <v>23</v>
      </c>
      <c r="B23" s="6" t="s">
        <v>26</v>
      </c>
      <c r="C23" s="7">
        <f>ROW()</f>
        <v>23</v>
      </c>
    </row>
    <row r="24" spans="1:3" ht="39.950000000000003" customHeight="1">
      <c r="A24" s="7">
        <f>ROW()</f>
        <v>24</v>
      </c>
      <c r="B24" s="6" t="s">
        <v>27</v>
      </c>
      <c r="C24" s="7">
        <f>ROW()</f>
        <v>24</v>
      </c>
    </row>
    <row r="25" spans="1:3" ht="39.950000000000003" customHeight="1">
      <c r="A25" s="7">
        <f>ROW()</f>
        <v>25</v>
      </c>
      <c r="B25" s="6" t="s">
        <v>28</v>
      </c>
      <c r="C25" s="7">
        <f>ROW()</f>
        <v>25</v>
      </c>
    </row>
    <row r="26" spans="1:3" ht="39.950000000000003" customHeight="1">
      <c r="A26" s="7">
        <f>ROW()</f>
        <v>26</v>
      </c>
      <c r="B26" s="6" t="s">
        <v>29</v>
      </c>
      <c r="C26" s="7">
        <f>ROW()</f>
        <v>26</v>
      </c>
    </row>
    <row r="27" spans="1:3" ht="39.950000000000003" customHeight="1">
      <c r="A27" s="7">
        <f>ROW()</f>
        <v>27</v>
      </c>
      <c r="B27" s="6" t="s">
        <v>30</v>
      </c>
      <c r="C27" s="7">
        <f>ROW()</f>
        <v>27</v>
      </c>
    </row>
    <row r="28" spans="1:3" ht="39.950000000000003" customHeight="1">
      <c r="A28" s="7">
        <f>ROW()</f>
        <v>28</v>
      </c>
      <c r="B28" s="6" t="s">
        <v>31</v>
      </c>
      <c r="C28" s="7">
        <f>ROW()</f>
        <v>28</v>
      </c>
    </row>
    <row r="29" spans="1:3" ht="39.950000000000003" customHeight="1">
      <c r="A29" s="7">
        <f>ROW()</f>
        <v>29</v>
      </c>
      <c r="B29" s="6" t="s">
        <v>32</v>
      </c>
      <c r="C29" s="7">
        <f>ROW()</f>
        <v>29</v>
      </c>
    </row>
    <row r="30" spans="1:3" ht="39.950000000000003" customHeight="1">
      <c r="A30" s="7">
        <f>ROW()</f>
        <v>30</v>
      </c>
      <c r="B30" s="6" t="s">
        <v>33</v>
      </c>
      <c r="C30" s="7">
        <f>ROW()</f>
        <v>30</v>
      </c>
    </row>
    <row r="31" spans="1:3" ht="39.950000000000003" customHeight="1">
      <c r="A31" s="7">
        <f>ROW()</f>
        <v>31</v>
      </c>
      <c r="B31" s="6" t="s">
        <v>34</v>
      </c>
      <c r="C31" s="7">
        <f>ROW()</f>
        <v>31</v>
      </c>
    </row>
    <row r="32" spans="1:3" ht="39.950000000000003" customHeight="1">
      <c r="A32" s="7">
        <f>ROW()</f>
        <v>32</v>
      </c>
      <c r="B32" s="6" t="s">
        <v>35</v>
      </c>
      <c r="C32" s="7">
        <f>ROW()</f>
        <v>32</v>
      </c>
    </row>
    <row r="33" spans="1:3" ht="39.950000000000003" customHeight="1">
      <c r="A33" s="7">
        <f>ROW()</f>
        <v>33</v>
      </c>
      <c r="B33" s="6" t="s">
        <v>36</v>
      </c>
      <c r="C33" s="7">
        <f>ROW()</f>
        <v>33</v>
      </c>
    </row>
    <row r="34" spans="1:3" ht="39.950000000000003" customHeight="1">
      <c r="A34" s="7">
        <f>ROW()</f>
        <v>34</v>
      </c>
      <c r="B34" s="6" t="s">
        <v>37</v>
      </c>
      <c r="C34" s="7">
        <f>ROW()</f>
        <v>34</v>
      </c>
    </row>
    <row r="35" spans="1:3" ht="39.950000000000003" customHeight="1">
      <c r="A35" s="7">
        <f>ROW()</f>
        <v>35</v>
      </c>
      <c r="B35" s="6" t="s">
        <v>38</v>
      </c>
      <c r="C35" s="7">
        <f>ROW()</f>
        <v>35</v>
      </c>
    </row>
    <row r="36" spans="1:3" ht="39.950000000000003" customHeight="1">
      <c r="A36" s="7">
        <f>ROW()</f>
        <v>36</v>
      </c>
      <c r="B36" s="6" t="s">
        <v>39</v>
      </c>
      <c r="C36" s="7">
        <f>ROW()</f>
        <v>36</v>
      </c>
    </row>
    <row r="37" spans="1:3" ht="39.950000000000003" customHeight="1">
      <c r="A37" s="7">
        <f>ROW()</f>
        <v>37</v>
      </c>
      <c r="B37" s="6" t="s">
        <v>40</v>
      </c>
      <c r="C37" s="7">
        <f>ROW()</f>
        <v>37</v>
      </c>
    </row>
    <row r="38" spans="1:3" ht="39.950000000000003" customHeight="1">
      <c r="A38" s="7">
        <f>ROW()</f>
        <v>38</v>
      </c>
      <c r="B38" s="6" t="s">
        <v>41</v>
      </c>
      <c r="C38" s="7">
        <f>ROW()</f>
        <v>38</v>
      </c>
    </row>
    <row r="39" spans="1:3" ht="39.950000000000003" customHeight="1">
      <c r="A39" s="7">
        <f>ROW()</f>
        <v>39</v>
      </c>
      <c r="B39" s="6" t="s">
        <v>42</v>
      </c>
      <c r="C39" s="7">
        <f>ROW()</f>
        <v>39</v>
      </c>
    </row>
    <row r="40" spans="1:3" ht="39.950000000000003" customHeight="1">
      <c r="A40" s="7">
        <f>ROW()</f>
        <v>40</v>
      </c>
      <c r="B40" s="6" t="s">
        <v>43</v>
      </c>
      <c r="C40" s="7">
        <f>ROW()</f>
        <v>40</v>
      </c>
    </row>
    <row r="41" spans="1:3" ht="39.950000000000003" customHeight="1">
      <c r="A41" s="7">
        <f>ROW()</f>
        <v>41</v>
      </c>
      <c r="B41" s="6" t="s">
        <v>44</v>
      </c>
      <c r="C41" s="7">
        <f>ROW()</f>
        <v>41</v>
      </c>
    </row>
    <row r="42" spans="1:3" ht="39.950000000000003" customHeight="1">
      <c r="A42" s="7">
        <f>ROW()</f>
        <v>42</v>
      </c>
      <c r="B42" s="6" t="s">
        <v>45</v>
      </c>
      <c r="C42" s="7">
        <f>ROW()</f>
        <v>42</v>
      </c>
    </row>
    <row r="43" spans="1:3" ht="39.950000000000003" customHeight="1">
      <c r="A43" s="7">
        <f>ROW()</f>
        <v>43</v>
      </c>
      <c r="B43" s="6" t="s">
        <v>46</v>
      </c>
      <c r="C43" s="7">
        <f>ROW()</f>
        <v>43</v>
      </c>
    </row>
    <row r="44" spans="1:3" ht="39.950000000000003" customHeight="1">
      <c r="A44" s="7">
        <f>ROW()</f>
        <v>44</v>
      </c>
      <c r="B44" s="6" t="s">
        <v>47</v>
      </c>
      <c r="C44" s="7">
        <f>ROW()</f>
        <v>44</v>
      </c>
    </row>
    <row r="45" spans="1:3" ht="39.950000000000003" customHeight="1">
      <c r="A45" s="7">
        <f>ROW()</f>
        <v>45</v>
      </c>
      <c r="B45" s="6" t="s">
        <v>48</v>
      </c>
      <c r="C45" s="7">
        <f>ROW()</f>
        <v>45</v>
      </c>
    </row>
    <row r="46" spans="1:3" ht="39.950000000000003" customHeight="1">
      <c r="A46" s="7">
        <f>ROW()</f>
        <v>46</v>
      </c>
      <c r="B46" s="6" t="s">
        <v>49</v>
      </c>
      <c r="C46" s="7">
        <f>ROW()</f>
        <v>46</v>
      </c>
    </row>
    <row r="47" spans="1:3" ht="39.950000000000003" customHeight="1">
      <c r="A47" s="7">
        <f>ROW()</f>
        <v>47</v>
      </c>
      <c r="B47" s="6" t="s">
        <v>50</v>
      </c>
      <c r="C47" s="7">
        <f>ROW()</f>
        <v>47</v>
      </c>
    </row>
    <row r="48" spans="1:3" ht="39.950000000000003" customHeight="1">
      <c r="A48" s="7">
        <f>ROW()</f>
        <v>48</v>
      </c>
      <c r="B48" s="6" t="s">
        <v>51</v>
      </c>
      <c r="C48" s="7">
        <f>ROW()</f>
        <v>48</v>
      </c>
    </row>
    <row r="49" spans="1:3" ht="39.950000000000003" customHeight="1">
      <c r="A49" s="7">
        <f>ROW()</f>
        <v>49</v>
      </c>
      <c r="B49" s="6" t="s">
        <v>52</v>
      </c>
      <c r="C49" s="7">
        <f>ROW()</f>
        <v>49</v>
      </c>
    </row>
    <row r="50" spans="1:3" ht="39.950000000000003" customHeight="1">
      <c r="A50" s="7">
        <f>ROW()</f>
        <v>50</v>
      </c>
      <c r="B50" s="6" t="s">
        <v>53</v>
      </c>
      <c r="C50" s="7">
        <f>ROW()</f>
        <v>50</v>
      </c>
    </row>
    <row r="51" spans="1:3" ht="39.950000000000003" customHeight="1">
      <c r="A51" s="7">
        <f>ROW()</f>
        <v>51</v>
      </c>
      <c r="B51" s="6" t="s">
        <v>54</v>
      </c>
      <c r="C51" s="7">
        <f>ROW()</f>
        <v>51</v>
      </c>
    </row>
    <row r="52" spans="1:3" ht="39.950000000000003" customHeight="1">
      <c r="A52" s="7">
        <f>ROW()</f>
        <v>52</v>
      </c>
      <c r="B52" s="6" t="s">
        <v>55</v>
      </c>
      <c r="C52" s="7">
        <f>ROW()</f>
        <v>52</v>
      </c>
    </row>
    <row r="53" spans="1:3" ht="39.950000000000003" customHeight="1">
      <c r="A53" s="7">
        <f>ROW()</f>
        <v>53</v>
      </c>
      <c r="B53" s="6" t="s">
        <v>56</v>
      </c>
      <c r="C53" s="7">
        <f>ROW()</f>
        <v>53</v>
      </c>
    </row>
    <row r="54" spans="1:3" ht="39.950000000000003" customHeight="1">
      <c r="A54" s="7">
        <f>ROW()</f>
        <v>54</v>
      </c>
      <c r="B54" s="6" t="s">
        <v>57</v>
      </c>
      <c r="C54" s="7">
        <f>ROW()</f>
        <v>54</v>
      </c>
    </row>
    <row r="55" spans="1:3" ht="39.950000000000003" customHeight="1">
      <c r="A55" s="7">
        <f>ROW()</f>
        <v>55</v>
      </c>
      <c r="B55" s="6" t="s">
        <v>58</v>
      </c>
      <c r="C55" s="7">
        <f>ROW()</f>
        <v>55</v>
      </c>
    </row>
    <row r="56" spans="1:3" s="3" customFormat="1" ht="39.950000000000003" customHeight="1">
      <c r="A56" s="7">
        <f>ROW()</f>
        <v>56</v>
      </c>
      <c r="B56" s="6" t="s">
        <v>59</v>
      </c>
      <c r="C56" s="7">
        <f>ROW()</f>
        <v>56</v>
      </c>
    </row>
    <row r="57" spans="1:3" ht="39.75" customHeight="1">
      <c r="A57" s="7">
        <f>ROW()</f>
        <v>57</v>
      </c>
      <c r="B57" s="6" t="s">
        <v>258</v>
      </c>
      <c r="C57" s="7">
        <f>ROW()</f>
        <v>57</v>
      </c>
    </row>
    <row r="58" spans="1:3" ht="38.25" customHeight="1">
      <c r="A58" s="7">
        <f>ROW()</f>
        <v>58</v>
      </c>
      <c r="B58" s="6" t="s">
        <v>259</v>
      </c>
      <c r="C58" s="7">
        <f>ROW()</f>
        <v>58</v>
      </c>
    </row>
    <row r="59" spans="1:3" s="3" customFormat="1" ht="39" customHeight="1">
      <c r="A59" s="7">
        <f>ROW()</f>
        <v>59</v>
      </c>
      <c r="B59" s="6" t="s">
        <v>60</v>
      </c>
      <c r="C59" s="7">
        <f>ROW()</f>
        <v>59</v>
      </c>
    </row>
    <row r="60" spans="1:3" ht="39.950000000000003" customHeight="1">
      <c r="A60" s="7">
        <f>ROW()</f>
        <v>60</v>
      </c>
      <c r="B60" s="6" t="s">
        <v>61</v>
      </c>
      <c r="C60" s="7">
        <f>ROW()</f>
        <v>60</v>
      </c>
    </row>
    <row r="61" spans="1:3" s="3" customFormat="1" ht="39.950000000000003" customHeight="1">
      <c r="A61" s="7">
        <f>ROW()</f>
        <v>61</v>
      </c>
      <c r="B61" s="6" t="s">
        <v>62</v>
      </c>
      <c r="C61" s="7">
        <f>ROW()</f>
        <v>61</v>
      </c>
    </row>
    <row r="62" spans="1:3" ht="39.950000000000003" customHeight="1">
      <c r="A62" s="7">
        <f>ROW()</f>
        <v>62</v>
      </c>
      <c r="B62" s="6" t="s">
        <v>63</v>
      </c>
      <c r="C62" s="7">
        <f>ROW()</f>
        <v>62</v>
      </c>
    </row>
    <row r="63" spans="1:3" ht="39.950000000000003" customHeight="1">
      <c r="A63" s="7">
        <v>63</v>
      </c>
      <c r="B63" s="6" t="s">
        <v>659</v>
      </c>
      <c r="C63" s="7">
        <v>63</v>
      </c>
    </row>
    <row r="64" spans="1:3" ht="20.100000000000001" customHeight="1"/>
  </sheetData>
  <sheetProtection algorithmName="SHA-512" hashValue="wo8VL5/RwGiqF+m10g8vQMEIfw6z07hUl9vNBajFS4H7HlUKpFqT4FCp9Tpzr9iE7DCWPAEIY+N75EampeBWow==" saltValue="rpJI1tPZ1ONMFdiYdsGDog==" spinCount="100000" sheet="1" objects="1" scenarios="1"/>
  <phoneticPr fontId="9"/>
  <printOptions horizontalCentered="1"/>
  <pageMargins left="0.70866141732283472" right="0.70866141732283472" top="0.74803149606299213" bottom="0.74803149606299213" header="0.31496062992125984" footer="0.31496062992125984"/>
  <pageSetup paperSize="9" scale="5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入力用シート</vt:lpstr>
      <vt:lpstr>記入注意点</vt:lpstr>
      <vt:lpstr>DB</vt:lpstr>
      <vt:lpstr>（非表示）マスタ</vt:lpstr>
      <vt:lpstr>（非表示）高専data</vt:lpstr>
      <vt:lpstr>'（非表示）マスタ'!Print_Area</vt:lpstr>
      <vt:lpstr>'（非表示）高専data'!Print_Area</vt:lpstr>
      <vt:lpstr>記入注意点!Print_Area</vt:lpstr>
      <vt:lpstr>入力用シート!Print_Area</vt:lpstr>
      <vt:lpstr>'（非表示）マスタ'!Print_Titles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奥山 苑子</dc:creator>
  <cp:lastModifiedBy>奥山 苑子</cp:lastModifiedBy>
  <cp:lastPrinted>2026-04-01T23:48:02Z</cp:lastPrinted>
  <dcterms:created xsi:type="dcterms:W3CDTF">2015-06-05T18:19:34Z</dcterms:created>
  <dcterms:modified xsi:type="dcterms:W3CDTF">2026-04-01T23:48:20Z</dcterms:modified>
</cp:coreProperties>
</file>